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\\192.168.0.199\ANEngenharia\AVANCO NISSIDA\PROJETOS\2024\MARAPOAMA\PROJETOS\projetobombeiroescola\"/>
    </mc:Choice>
  </mc:AlternateContent>
  <xr:revisionPtr revIDLastSave="0" documentId="13_ncr:1_{CEEBF0A9-C703-4A59-BE2A-6660871D10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DIÇÃO" sheetId="1" r:id="rId1"/>
  </sheets>
  <definedNames>
    <definedName name="_xlnm._FilterDatabase" localSheetId="0" hidden="1">MEDIÇÃO!$C$12:$Y$117</definedName>
    <definedName name="_xlnm.Print_Area" localSheetId="0">MEDIÇÃO!$C$3:$U$127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3" i="1" l="1"/>
  <c r="U89" i="1"/>
  <c r="U90" i="1"/>
  <c r="U83" i="1"/>
  <c r="U82" i="1"/>
  <c r="U81" i="1"/>
  <c r="U80" i="1"/>
  <c r="U79" i="1"/>
  <c r="U73" i="1" l="1"/>
  <c r="U74" i="1"/>
  <c r="U75" i="1"/>
  <c r="U76" i="1"/>
  <c r="U77" i="1"/>
  <c r="U78" i="1"/>
  <c r="U84" i="1"/>
  <c r="U85" i="1"/>
  <c r="U86" i="1"/>
  <c r="U87" i="1"/>
  <c r="U88" i="1"/>
  <c r="U68" i="1"/>
  <c r="U72" i="1"/>
  <c r="U71" i="1"/>
  <c r="U106" i="1"/>
  <c r="U107" i="1"/>
  <c r="U108" i="1"/>
  <c r="U105" i="1"/>
  <c r="U94" i="1"/>
  <c r="U95" i="1"/>
  <c r="U96" i="1"/>
  <c r="U97" i="1"/>
  <c r="U98" i="1"/>
  <c r="U99" i="1"/>
  <c r="U100" i="1"/>
  <c r="U101" i="1"/>
  <c r="U102" i="1"/>
  <c r="U93" i="1"/>
  <c r="U66" i="1"/>
  <c r="U67" i="1"/>
  <c r="U69" i="1"/>
  <c r="U70" i="1"/>
  <c r="U65" i="1"/>
  <c r="U56" i="1"/>
  <c r="U57" i="1"/>
  <c r="U58" i="1"/>
  <c r="U59" i="1"/>
  <c r="U60" i="1"/>
  <c r="U61" i="1"/>
  <c r="U62" i="1"/>
  <c r="U55" i="1"/>
  <c r="U50" i="1"/>
  <c r="U51" i="1"/>
  <c r="U52" i="1"/>
  <c r="U49" i="1"/>
  <c r="U37" i="1"/>
  <c r="U38" i="1"/>
  <c r="U39" i="1"/>
  <c r="U40" i="1"/>
  <c r="U41" i="1"/>
  <c r="U42" i="1"/>
  <c r="U43" i="1"/>
  <c r="U44" i="1"/>
  <c r="U46" i="1"/>
  <c r="U36" i="1"/>
  <c r="U31" i="1"/>
  <c r="U32" i="1"/>
  <c r="U33" i="1"/>
  <c r="U30" i="1"/>
  <c r="U16" i="1"/>
  <c r="U17" i="1"/>
  <c r="U18" i="1"/>
  <c r="U19" i="1"/>
  <c r="U20" i="1"/>
  <c r="U21" i="1"/>
  <c r="U22" i="1"/>
  <c r="U23" i="1"/>
  <c r="U24" i="1"/>
  <c r="U25" i="1"/>
  <c r="U26" i="1"/>
  <c r="U27" i="1"/>
  <c r="U112" i="1"/>
  <c r="U113" i="1"/>
  <c r="U114" i="1"/>
  <c r="U111" i="1"/>
  <c r="Q45" i="1"/>
  <c r="U45" i="1" s="1"/>
  <c r="Q15" i="1"/>
  <c r="U15" i="1" s="1"/>
  <c r="U109" i="1" l="1"/>
  <c r="U103" i="1"/>
  <c r="U91" i="1"/>
  <c r="R46" i="1"/>
  <c r="S46" i="1"/>
  <c r="R45" i="1"/>
  <c r="S45" i="1"/>
  <c r="R44" i="1"/>
  <c r="S44" i="1"/>
  <c r="W58" i="1" l="1"/>
  <c r="T58" i="1"/>
  <c r="S58" i="1"/>
  <c r="R58" i="1"/>
  <c r="W55" i="1"/>
  <c r="T55" i="1"/>
  <c r="S55" i="1"/>
  <c r="R55" i="1"/>
  <c r="U53" i="1" l="1"/>
  <c r="R57" i="1"/>
  <c r="S57" i="1"/>
  <c r="T57" i="1"/>
  <c r="W57" i="1"/>
  <c r="W52" i="1"/>
  <c r="T52" i="1"/>
  <c r="S52" i="1"/>
  <c r="R52" i="1"/>
  <c r="W51" i="1"/>
  <c r="T51" i="1"/>
  <c r="S51" i="1"/>
  <c r="R51" i="1"/>
  <c r="W50" i="1"/>
  <c r="T50" i="1"/>
  <c r="S50" i="1"/>
  <c r="R50" i="1"/>
  <c r="W49" i="1"/>
  <c r="T49" i="1"/>
  <c r="S49" i="1"/>
  <c r="R49" i="1"/>
  <c r="W43" i="1"/>
  <c r="T43" i="1"/>
  <c r="S43" i="1"/>
  <c r="R43" i="1"/>
  <c r="W42" i="1"/>
  <c r="T42" i="1"/>
  <c r="S42" i="1"/>
  <c r="R42" i="1"/>
  <c r="U47" i="1" l="1"/>
  <c r="W41" i="1"/>
  <c r="T41" i="1"/>
  <c r="S41" i="1"/>
  <c r="R41" i="1"/>
  <c r="W40" i="1"/>
  <c r="T40" i="1"/>
  <c r="S40" i="1"/>
  <c r="R40" i="1"/>
  <c r="W39" i="1"/>
  <c r="T39" i="1"/>
  <c r="S39" i="1"/>
  <c r="R39" i="1"/>
  <c r="W37" i="1"/>
  <c r="T37" i="1"/>
  <c r="S37" i="1"/>
  <c r="R37" i="1"/>
  <c r="W36" i="1"/>
  <c r="T36" i="1"/>
  <c r="S36" i="1"/>
  <c r="R36" i="1"/>
  <c r="U34" i="1" l="1"/>
  <c r="W32" i="1"/>
  <c r="T32" i="1"/>
  <c r="S32" i="1"/>
  <c r="R32" i="1"/>
  <c r="W26" i="1"/>
  <c r="T26" i="1"/>
  <c r="S26" i="1"/>
  <c r="R26" i="1"/>
  <c r="W25" i="1"/>
  <c r="T25" i="1"/>
  <c r="S25" i="1"/>
  <c r="R25" i="1"/>
  <c r="W24" i="1"/>
  <c r="T24" i="1"/>
  <c r="S24" i="1"/>
  <c r="R24" i="1"/>
  <c r="W23" i="1"/>
  <c r="T23" i="1"/>
  <c r="S23" i="1"/>
  <c r="R23" i="1"/>
  <c r="W21" i="1"/>
  <c r="T21" i="1"/>
  <c r="S21" i="1"/>
  <c r="R21" i="1"/>
  <c r="W31" i="1" l="1"/>
  <c r="T31" i="1"/>
  <c r="S31" i="1"/>
  <c r="R31" i="1"/>
  <c r="W27" i="1" l="1"/>
  <c r="T27" i="1"/>
  <c r="S27" i="1"/>
  <c r="R27" i="1"/>
  <c r="W22" i="1"/>
  <c r="T22" i="1"/>
  <c r="S22" i="1"/>
  <c r="R22" i="1"/>
  <c r="W20" i="1"/>
  <c r="T20" i="1"/>
  <c r="S20" i="1"/>
  <c r="R20" i="1"/>
  <c r="W19" i="1"/>
  <c r="T19" i="1"/>
  <c r="S19" i="1"/>
  <c r="R19" i="1"/>
  <c r="W18" i="1"/>
  <c r="T18" i="1"/>
  <c r="S18" i="1"/>
  <c r="R18" i="1"/>
  <c r="T33" i="1" l="1"/>
  <c r="T17" i="1"/>
  <c r="W17" i="1"/>
  <c r="T30" i="1"/>
  <c r="W30" i="1"/>
  <c r="R17" i="1"/>
  <c r="R15" i="1"/>
  <c r="R16" i="1"/>
  <c r="W16" i="1"/>
  <c r="S15" i="1"/>
  <c r="S16" i="1"/>
  <c r="T15" i="1"/>
  <c r="S17" i="1"/>
  <c r="T16" i="1"/>
  <c r="S33" i="1"/>
  <c r="R33" i="1"/>
  <c r="S30" i="1"/>
  <c r="R30" i="1"/>
  <c r="U28" i="1" l="1"/>
  <c r="W33" i="1"/>
  <c r="W15" i="1"/>
  <c r="U13" i="1" l="1"/>
  <c r="U116" i="1" s="1"/>
  <c r="W115" i="1"/>
  <c r="X115" i="1" l="1"/>
</calcChain>
</file>

<file path=xl/sharedStrings.xml><?xml version="1.0" encoding="utf-8"?>
<sst xmlns="http://schemas.openxmlformats.org/spreadsheetml/2006/main" count="385" uniqueCount="285">
  <si>
    <t>ITEM</t>
  </si>
  <si>
    <t>DESCRIÇÃO DOS SERVIÇOS</t>
  </si>
  <si>
    <t>UNID.</t>
  </si>
  <si>
    <t>BLOCO L</t>
  </si>
  <si>
    <t>BLOCO C</t>
  </si>
  <si>
    <t>BLOCO E</t>
  </si>
  <si>
    <t>BLOCO F</t>
  </si>
  <si>
    <t>TOTAL GERAL</t>
  </si>
  <si>
    <t>MATERIAL</t>
  </si>
  <si>
    <t>MDO</t>
  </si>
  <si>
    <t>EQUIP.</t>
  </si>
  <si>
    <t>QUANTIDADE</t>
  </si>
  <si>
    <t>itens corrigidos</t>
  </si>
  <si>
    <t>itens iniciais</t>
  </si>
  <si>
    <t>1.1</t>
  </si>
  <si>
    <t xml:space="preserve">UN </t>
  </si>
  <si>
    <t>1.2</t>
  </si>
  <si>
    <t>1.3</t>
  </si>
  <si>
    <t>1.4</t>
  </si>
  <si>
    <t>2.1</t>
  </si>
  <si>
    <t>2.2</t>
  </si>
  <si>
    <t>5.1</t>
  </si>
  <si>
    <t>5.1.2</t>
  </si>
  <si>
    <t>5.2</t>
  </si>
  <si>
    <t>5.1.1</t>
  </si>
  <si>
    <t>UN</t>
  </si>
  <si>
    <t>EXTINTORES</t>
  </si>
  <si>
    <t xml:space="preserve">EXTINTOR DE INCÊNDIO PORTÁTIL COM CARGA DE ÁGUA PRESSURIZADA DE 10 L, CLASSE A - FORNECIMENTO E INSTALAÇÃO. </t>
  </si>
  <si>
    <t>EXTINTOR DE INCÊNDIO PORTÁTIL COM CARGA DE PQS DE 4 KG, CLASSE BC - FORNECIMENTO E INSTALAÇÃO.</t>
  </si>
  <si>
    <t>SINALIZAÇÃO DE EMERGÊNCIA</t>
  </si>
  <si>
    <t xml:space="preserve">SINALIZAÇÃO CÓDIGO S-3. DIMENSÕES MÍNIMAS 200X100. MODO DE FIXAÇÃO: 4 FUROS OU ATRAVÉS DE FITA DUPLA FACE. TODOS AS CARACTERÍSTICAS DA PLACA DEVEM OBEDECER A IT-20 DO CBESP E A NBR 16820 DA ABNT. FORNECIMENTO E INSTALAÇÃO. </t>
  </si>
  <si>
    <t xml:space="preserve">SINALIZAÇÃO CÓDIGO E-5. DIMENSÕES MÍNIMAS 300X300. MODO DE FIXAÇÃO: 4 FUROS OU ATRAVÉS DE FITA DUPLA FACE. TODOS AS CARACTERÍSTICAS DA PLACA DEVEM OBEDECER A IT-20 DO CBESP E A NBR 16820 DA ABNT. FORNECIMENTO E INSTALAÇÃO. </t>
  </si>
  <si>
    <t>1.6</t>
  </si>
  <si>
    <t>1.8</t>
  </si>
  <si>
    <t>1.9</t>
  </si>
  <si>
    <t>1.10</t>
  </si>
  <si>
    <t>2.3</t>
  </si>
  <si>
    <t>ABRIGO PARA EXTINTOR DE INCÊNDIO PORTÁTIL COM CARGA DE PQS DE 4 KG, CLASSE BC - FORNECIMENTO E INSTALAÇÃO.</t>
  </si>
  <si>
    <t>SINALIZAÇÃO CÓDIGO M-1 (INDICAÇÃO DOS SISTEMAS DE PROTEÇÃO CONTRA INCÊNDIO EXISTENTES NA EDIFICAÇÃO). DIMENSÕES MÍNIMAS 40X50CM. MODO DE FIXAÇÃO: 4 FUROS. TODOS AS CARACTERÍSTICAS DA PLACA DEVEM OBEDECER A IT-20 DO CBESP E A NBR 16820 DA ABNT. FORNECIMENTO E INSTALAÇÃO. 
ALÉM DO TEXTO PADRÃO (IT-20 E NBR 16820), INCLUIR AS SEGUINTES MEDIDAS DE SEGURANÇA: SEGURANÇA ESTRUTURAL; C.M.A.R; SAÍDA DE EMERGÊNCIA; BRIGADA DE INCÊNDIO; ILUMINAÇÃO DE EMERGÊNCIA; ALARME DE INCÊNDIO; SINALIZAÇÃO; EXTINTORES DE INCÊNDIO; e HIDRANTES;
A ESTRUTURA DA EDIFICAÇÃO É "CONCRETO".</t>
  </si>
  <si>
    <t xml:space="preserve">SINALIZAÇÃO CÓDIGO S-1. DIMENSÕES MÍNIMAS 400X200. MODO DE FIXAÇÃO: 4 FUROS OU ATRAVÉS DE FITA DUPLA FACE. TODOS AS CARACTERÍSTICAS DA PLACA DEVEM OBEDECER A IT-20 DO CBESP E A NBR 16820 DA ABNT. FORNECIMENTO E INSTALAÇÃO. </t>
  </si>
  <si>
    <t xml:space="preserve">SINALIZAÇÃO CÓDIGO S-2. DIMENSÕES MÍNIMAS 400X200. MODO DE FIXAÇÃO: 4 FUROS OU ATRAVÉS DE FITA DUPLA FACE. TODOS AS CARACTERÍSTICAS DA PLACA DEVEM OBEDECER A IT-20 DO CBESP E A NBR 16820 DA ABNT. FORNECIMENTO E INSTALAÇÃO. </t>
  </si>
  <si>
    <t xml:space="preserve">SINALIZAÇÃO CÓDIGO S-14. DIMENSÕES MÍNIMAS 200X100. MODO DE FIXAÇÃO: 4 FUROS OU ATRAVÉS DE FITA DUPLA FACE. TODOS AS CARACTERÍSTICAS DA PLACA DEVEM OBEDECER A IT-20 DO CBESP E A NBR 16820 DA ABNT. FORNECIMENTO E INSTALAÇÃO. </t>
  </si>
  <si>
    <t xml:space="preserve">SINALIZAÇÃO CÓDIGO E-5. DIMENSÕES MÍNIMAS 200X200. MODO DE FIXAÇÃO: 4 FUROS OU ATRAVÉS DE FITA DUPLA FACE. TODOS AS CARACTERÍSTICAS DA PLACA DEVEM OBEDECER A IT-20 DO CBESP E A NBR 16820 DA ABNT. FORNECIMENTO E INSTALAÇÃO. </t>
  </si>
  <si>
    <t>EXTINTOR DE INCÊNDIO PORTÁTIL COM CARGA DE CO2 DE 6 KG, CLASSE BC - FORNECIMENTO E INSTALAÇÃO.</t>
  </si>
  <si>
    <t>SISTEMAS E INSTALAÇÕES HIDRÁULICAS E INCÊNDIO</t>
  </si>
  <si>
    <t>ABRIGO PARA HIDRANTE - PINTADO NA COR VERMELHA, 75X45X17CM, COM REGISTRO GLOBO ANGULAR 45 GRAUS, 2 1/2", ADAPTADOR STORZ 2 1/2", 2 MANGUEIRAS DE INCÊNDIO 15M, 2 1/2", TIPO 2, E ESGUICHO EM LATÃO 2 1/2", TIPO REGULÁVEL - FORNECIMENTO E INSTALAÇÃO.</t>
  </si>
  <si>
    <t>M</t>
  </si>
  <si>
    <t>TUBO DE AÇO GALVANIZADO COM COSTURA, CLASSE MÉDIA, DN 65 (2 1/2"), CONEXÃO ROSQUEADA, INSTALADO EM REDE DE ALIMENTAÇÃO PARA HIDRANTE - FORNECIMENTO E INSTALAÇÃO.</t>
  </si>
  <si>
    <t>JOELHO 90 GRAUS, EM FERRO GALVANIZADO, DN 65 (2 1/2"), CONEXÃO ROSQUEADA, INSTALADO EM REDE DE ALIMENTAÇÃO PARA HIDRANTE - FORNECIMENTO E INSTALAÇÃO.</t>
  </si>
  <si>
    <t>TÊ, EM FERRO GALVANIZADO, CONEXÃO ROSQUEADA, DN 65 (2 1/2"), INSTALADO EM REDE DE ALIMENTAÇÃO PARA HIDRANTE - FORNECIMENTO E INSTALAÇÃO.</t>
  </si>
  <si>
    <t>Bomba estacionária para o sistemas de hidrantes. Pressão 38 m.c.a; Vazão 302 lpm (18,12m³/h); e Potência 7,5 cv. Atender a IT-22 do CBESP e a NBR 16704. Referência Schneider - FORNECIMENTO E INSTALAÇÃO.</t>
  </si>
  <si>
    <t>TUBO DE AÇO GALVANIZADO COM COSTURA, CLASSE MÉDIA, 3", CONEXÃO ROSQUEADA, INSTALADO EM REDE DE ALIMENTAÇÃO PARA HIDRANTE - FORNECIMENTO E INSTALAÇÃO.</t>
  </si>
  <si>
    <t>RESERVATÓRIO DE ÁGUA COM CAPACIDADE PARA 8M³. FORNECIMENTO E INSTALAÇÃO. ATENDER O PROJETO BÁSICO E A IT-22/2019 DO CBESP.</t>
  </si>
  <si>
    <t>ALARME DE INCÊNDIO</t>
  </si>
  <si>
    <t>CENTRAL DE ALARME - Tipo Endereçável, com visor que indique a localização do acionamento, possuir fontes de alimentação. Cirtuito Classe A/B. Atender o Projeto Básico e a IT-19/2019 do CBESP. Fornecimento e Instalação.</t>
  </si>
  <si>
    <t>ACIONADOR MANUAL DO SISTEMA DE DETECÇÃO E ALARME, TIPO ENDEREÇÁVEL. FORNECIMENTO E INSTALAÇÃO.</t>
  </si>
  <si>
    <t>AVISADOR SONORO E VISUAL (COM SIRENE) PARA INCÊNDIO. FORNECIMENTO E INSTALAÇÃO</t>
  </si>
  <si>
    <t>CABO BLINDADO SHIELD PARA ALARME E DETECÇÃO DE INCÊNDIO 2 X 1,5MM², CONFORME ABNT NBR 17240 E IT-19 DO CBESP. FORNECIMENTO E INSTALAÇÃO.</t>
  </si>
  <si>
    <t>ILUMINAÇÃO DE EMERGÊNCIA</t>
  </si>
  <si>
    <t>LUMINÁRIA DE EMERGÊNCIA, COM 30 LÂMPADAS LED DE 2 W, SEM REATOR - FORNECIMENTO E INSTALAÇÃO.</t>
  </si>
  <si>
    <t>LUMINÁRIA DE EMERGÊNCIA, TIPO LED, BIVOLT, 1.200 LÚMENS, ATENDER A NBR 10898 E SER CERTIFICADA PELO SISTEMA BRASILEIRO DE CERTIFICAÇÃO, CONFORME A IT-18/2019 DO CBESP.</t>
  </si>
  <si>
    <t>TOMADA. ATENDER A NBR 5410. FORNECIMENTO E INSTALAÇÃO.</t>
  </si>
  <si>
    <t>CABO DE COBRE FLEXÍVEL ISOLADO, 2,5 MM², ANTI-CHAMA 0,6/1,0 KV, PARA CIRCUITOS TERMINAIS - FORNECIMENTO E INSTALAÇÃO.</t>
  </si>
  <si>
    <t xml:space="preserve">ELETRODUTO DE AÇO GALVANIZADO, CLASSE LEVE, DN 20 MM (3/4), APARENTE, INSTALADO EM TETO - FORNECIMENTO E INSTALAÇÃO. </t>
  </si>
  <si>
    <t>CONDULETE DE ALUMÍNIO, TIPO X, PARA ELETRODUTO DE AÇO GALVANIZADO DN 20 MM (3/4''), APARENTE - FORNECIMENTO E INSTALAÇÃO.</t>
  </si>
  <si>
    <t xml:space="preserve">CONDULETE DE ALUMÍNIO, TIPO LR, PARA ELETRODUTO DE AÇO GALVANIZADO DN 20 MM (3/4''), APARENTE - FORNECIMENTO E INSTALAÇÃO. </t>
  </si>
  <si>
    <t>INFRA</t>
  </si>
  <si>
    <t>ALVENARIA E PORTA</t>
  </si>
  <si>
    <t>M2</t>
  </si>
  <si>
    <t>PORTA CORTA-FOGO PCF-90 SIMPLES (130X210MM) - FORNECIMENTO E INSTALAÇÃO. Porta corta fogo (PCF-90), simples. Dimensões de vão-luz 100x210cm. Incluso: 1 batente; 3 dobradiças; conjunto da barra anti-pânico (classe F); pintura de proteção na cor preta e instalação. Produto em conformidade com a NBR 11742.</t>
  </si>
  <si>
    <t>FUNDAÇÃO - BARRILETE DE HIDRANTES</t>
  </si>
  <si>
    <t>FABRICAÇÃO, MONTAGEM E DESMONTAGEM DE FÔRMA PARA VIGA BALDRAME, EM MADEIRA SERRADA, E=25 MM, 1 UTILIZAÇÃO. AF_06/2017</t>
  </si>
  <si>
    <t>ARMAÇÃO DE BLOCO, VIGA BALDRAME E SAPATA UTILIZANDO AÇO CA-60 DE 5 MM - MONTAGEM. AF_06/2017</t>
  </si>
  <si>
    <t>ARMAÇÃO DE BLOCO, VIGA BALDRAME OU SAPATA UTILIZANDO AÇO CA-50 DE 6,3 MM - MONTAGEM. AF_06/2017</t>
  </si>
  <si>
    <t>M²</t>
  </si>
  <si>
    <t>KG</t>
  </si>
  <si>
    <t>ESCAVAÇÃO MANUAL DE VALA COM PROFUNDIDADE MENOR OU IGUAL A 1,30 M. AF_03/2016</t>
  </si>
  <si>
    <t>M³</t>
  </si>
  <si>
    <t>ESCAVAÇÃO MANUAL DE VALA PARA VIGA BALDRAME, COM PREVISÃO DE FÔRMA. AF_06/2017</t>
  </si>
  <si>
    <t>LANCAMENTO/APLICACAO MANUAL DE CONCRETO EM FUNDACOES</t>
  </si>
  <si>
    <t>LANÇAMENTO COM USO DE BALDES, ADENSAMENTO E ACABAMENTO DE CONCRETO EM ESTRUTURAS. AF_12/2015</t>
  </si>
  <si>
    <t>CONCRETO MAGRO PARA LASTRO, TRAÇO 1:4,5:4,5 (CIMENTO/ AREIA MÉDIA/ BRITA 1) - PREPARO MECÂNICO COM BETONEIRA 400 L. AF_07/2016</t>
  </si>
  <si>
    <t>CONCRETO FCK = 25MPA, TRAÇO 1:2,3:2,7 (CIMENTO/ AREIA MÉDIA/ BRITA 1) - PREPARO MECÂNICO COM BETONEIRA 400 L. AF_07/2016</t>
  </si>
  <si>
    <t>IMPERMEABILIZACAO DE ESTRUTURAS ENTERRADAS, COM TINTA ASFALTICA, DUAS DEMAOS</t>
  </si>
  <si>
    <t>VERGA MOLDADA IN LOCO EM CONCRETO PARA PORTAS COM MAIS DE 1,5 M DE VÃO. AF_03/2016</t>
  </si>
  <si>
    <t>Medidor de nível para caixa d'agua. FORNECIMENTO E INSTALAÇÃO.</t>
  </si>
  <si>
    <t>PINTURA DE TUBULAÇÃO DE INCÊNDIO (COR VERMELHA OU AMARELA) - SISTEMA DE HIDRANTES. DUAS DEMÃOS</t>
  </si>
  <si>
    <t>SERVIÇOS PRELIMINARES</t>
  </si>
  <si>
    <t>PLACA DE OBRA EM CHAPA DE AÇO GALVANIZADO - FORNECIMENTO E INSTALAÇÃO</t>
  </si>
  <si>
    <t>TAPUME EM CHAPA DE MADEIRA COMPENSADA RESINADA ESPESSURA DE 10 MM, ESTRUTURADO COM PEÇAS DE MADEIRA (PONTALETES E SARRAFOS), ACABAMENTO EM PINTURA LÁTEX ACRÍLICO NA COR BRANCA - FORNECIMENTO E INSTALAÇÃO</t>
  </si>
  <si>
    <t>DEMOLIÇÃO DE ALVENARIA DE BLOCO FURADO, DE FORMA MANUAL, SEM REAPROVEITAMENTO. AF_12/2017 INCLUSO TRANSPORTE EM CARRINHO DE MÃO ATÉ CAÇAMBA DIST. MÉDIA ATÉ 100M</t>
  </si>
  <si>
    <t>M3</t>
  </si>
  <si>
    <t>DESCARTE DE MATERIAL CLASSE A e B (RESÍDUOS DE CONSTRUÇÃO CIVIL, CLASSIFICAÇÃO CONAMA 307), EM ATERRO LICENCIADO, CAÇAMBAS MIN. 4M³, INCLUSO TRANSPORTE E DESCARTE.</t>
  </si>
  <si>
    <t>EQUIPAMENTOS PARA A SALA DO BARRILETE DE HIDRANTES. INCLUSO: PAINEL DE COMANDO; REGISTRO DE GAVETA; VÁLVULA DE RETENÇÃO VERTICAL; MANÔMETRO; QUADRO ELÉTRICO (7,5 cv) E CABOS.  FORNECIMENTO E INSTALAÇÃO. ATENDER O PROJETO BÁSICO E A IT-22/2019 DO CBESP.</t>
  </si>
  <si>
    <t>COMISSIONAMENTO</t>
  </si>
  <si>
    <t>1.5</t>
  </si>
  <si>
    <t>1.7</t>
  </si>
  <si>
    <t>1.11</t>
  </si>
  <si>
    <t>1.12</t>
  </si>
  <si>
    <t>1.13</t>
  </si>
  <si>
    <t>2.4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</si>
  <si>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</si>
  <si>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</si>
  <si>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</si>
  <si>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</si>
  <si>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</si>
  <si>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</si>
  <si>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</si>
  <si>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</si>
  <si>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</si>
  <si>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</si>
  <si>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</si>
  <si>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4.1</t>
  </si>
  <si>
    <t>4.2</t>
  </si>
  <si>
    <t>4.3</t>
  </si>
  <si>
    <t>4.4</t>
  </si>
  <si>
    <t>5.3</t>
  </si>
  <si>
    <t>5.4</t>
  </si>
  <si>
    <t>5.5</t>
  </si>
  <si>
    <t>5.6</t>
  </si>
  <si>
    <t>5.7</t>
  </si>
  <si>
    <t>6.2</t>
  </si>
  <si>
    <t>7.1</t>
  </si>
  <si>
    <t>7.2</t>
  </si>
  <si>
    <t>7.3</t>
  </si>
  <si>
    <t>7.5</t>
  </si>
  <si>
    <t>7.4</t>
  </si>
  <si>
    <t>7.6</t>
  </si>
  <si>
    <t>7.7</t>
  </si>
  <si>
    <t>7.8</t>
  </si>
  <si>
    <t>7.9</t>
  </si>
  <si>
    <t>7.10</t>
  </si>
  <si>
    <t>8.1</t>
  </si>
  <si>
    <t>8.2</t>
  </si>
  <si>
    <t>8.3</t>
  </si>
  <si>
    <t>8.4</t>
  </si>
  <si>
    <t>9.1</t>
  </si>
  <si>
    <t>9.2</t>
  </si>
  <si>
    <t>9.3</t>
  </si>
  <si>
    <t>SINALIZAÇÃO CÓDIGO E-8. MODO DE FIXAÇÃO: 4 FUROS OU ATRAVÉS DE FITA DUPLA FACE. TODOS AS CARACTERÍSTICAS DA PLACA DEVEM OBEDECER A IT-20 DO CBESP E A NBR 16820 DA ABNT. FORNECIMENTO E INSTALAÇÃO. (300x300)</t>
  </si>
  <si>
    <t>SINALIZAÇÃO CÓDIGO E-3. MODO DE FIXAÇÃO: 4 FUROS OU ATRAVÉS DE FITA DUPLA FACE. TODOS AS CARACTERÍSTICAS DA PLACA DEVEM OBEDECER A IT-20 DO CBESP E A NBR 16820 DA ABNT. FORNECIMENTO E INSTALAÇÃO. (200x150)</t>
  </si>
  <si>
    <t>SINALIZAÇÃO CÓDIGO E-2. MODO DE FIXAÇÃO: 4 FUROS OU ATRAVÉS DE FITA DUPLA FACE. TODOS AS CARACTERÍSTICAS DA PLACA DEVEM OBEDECER A IT-20 DO CBESP E A NBR 16820 DA ABNT. FORNECIMENTO E INSTALAÇÃO. (150x200)</t>
  </si>
  <si>
    <t>SINALIZAÇÃO CÓDIGO E-1. MODO DE FIXAÇÃO: 4 FUROS OU ATRAVÉS DE FITA DUPLA FACE. TODOS AS CARACTERÍSTICAS DA PLACA DEVEM OBEDECER A IT-20 DO CBESP E A NBR 16820 DA ABNT. FORNECIMENTO E INSTALAÇÃO. (151x151)</t>
  </si>
  <si>
    <t>SINALIZAÇÃO CÓDIGO P-1. MODO DE FIXAÇÃO: 4 FUROS OU ATRAVÉS DE FITA DUPLA FACE. TODOS AS CARACTERÍSTICAS DA PLACA DEVEM OBEDECER A IT-20 DO CBESP E A NBR 16820 DA ABNT. FORNECIMENTO E INSTALAÇÃO. (150x200)</t>
  </si>
  <si>
    <t>SINALIZAÇÃO CÓDIGO P-2. MODO DE FIXAÇÃO: 4 FUROS OU ATRAVÉS DE FITA DUPLA FACE. TODOS AS CARACTERÍSTICAS DA PLACA DEVEM OBEDECER A IT-20 DO CBESP E A NBR 16820 DA ABNT. FORNECIMENTO E INSTALAÇÃO. (200x200)</t>
  </si>
  <si>
    <t>UNID</t>
  </si>
  <si>
    <t>50.10.100
CDHU</t>
  </si>
  <si>
    <t>50.10.058
CDHU</t>
  </si>
  <si>
    <t>50.10.140
CDHU</t>
  </si>
  <si>
    <t>101912
SINAPI</t>
  </si>
  <si>
    <t>92367
SINAPI</t>
  </si>
  <si>
    <t>92368
SINAPI</t>
  </si>
  <si>
    <t>92390
SINAPI</t>
  </si>
  <si>
    <t>92642
SINAPI</t>
  </si>
  <si>
    <t>43.10.480
CDHU</t>
  </si>
  <si>
    <t>48.02.207
CDHU</t>
  </si>
  <si>
    <t>33.11.050
CDHU</t>
  </si>
  <si>
    <t>50.05.270
CDHU</t>
  </si>
  <si>
    <t>50.05.230
CDHU</t>
  </si>
  <si>
    <t>50.05.450
CDHU</t>
  </si>
  <si>
    <t>39.12.510
CDHU</t>
  </si>
  <si>
    <t>97599
SINAPI</t>
  </si>
  <si>
    <t>50.05.072
CDHU</t>
  </si>
  <si>
    <t>40.04.460
CDHU</t>
  </si>
  <si>
    <t>91927
SINAPI</t>
  </si>
  <si>
    <t>95777
SINAPI</t>
  </si>
  <si>
    <t>95801
SINAPI</t>
  </si>
  <si>
    <t>95787
SINAPI</t>
  </si>
  <si>
    <t>6.1.1</t>
  </si>
  <si>
    <t>6.1.2</t>
  </si>
  <si>
    <t>6.1.3</t>
  </si>
  <si>
    <t>ALVENARIA DE VEDAÇÃO DE BLOCOS VAZADOS DE CONCRETO 14X19X39CM (ESP. 14CM, NO MÍNIMO) E ARGAMASSA ASSENTAMENTO MANUAL</t>
  </si>
  <si>
    <t>CHAPISCO</t>
  </si>
  <si>
    <t>EMBOÇO</t>
  </si>
  <si>
    <t>PLANILHA ORÇAMENTARIA</t>
  </si>
  <si>
    <t>VALOR UN R$</t>
  </si>
  <si>
    <t>VALOR TOTAL R$</t>
  </si>
  <si>
    <t>00037539 - INSUMOS
SINAPI</t>
  </si>
  <si>
    <t>00037556 - INSUMOS
SINAPI</t>
  </si>
  <si>
    <t>00037558 - INSUMOS
SINAPI</t>
  </si>
  <si>
    <t>00000404
INUSMOS
SINAPI</t>
  </si>
  <si>
    <t>103319
SINAPI</t>
  </si>
  <si>
    <t>17.02.020
CDHU</t>
  </si>
  <si>
    <t>17.02.120
CDHU</t>
  </si>
  <si>
    <t>24.02.054
CDHU</t>
  </si>
  <si>
    <t>93184
SINAPI</t>
  </si>
  <si>
    <t>96527
SINAPI</t>
  </si>
  <si>
    <t>96530
SINAPI</t>
  </si>
  <si>
    <t>96544
SINAPI</t>
  </si>
  <si>
    <t>104916 
SINAPI</t>
  </si>
  <si>
    <t>11.16.040
CDHU</t>
  </si>
  <si>
    <t>103670
SINAPI</t>
  </si>
  <si>
    <t>96616
SINAPI</t>
  </si>
  <si>
    <t>11.03.090
CDHU</t>
  </si>
  <si>
    <t>32.15.030
CDHU</t>
  </si>
  <si>
    <t>02.08.020
CDHU</t>
  </si>
  <si>
    <t>98458
SINAPI</t>
  </si>
  <si>
    <t>03.02.040
CDHU</t>
  </si>
  <si>
    <t>05.07.040
CDHU</t>
  </si>
  <si>
    <t>97.02.197
CDHU</t>
  </si>
  <si>
    <t>97.02.036  CDHU</t>
  </si>
  <si>
    <t>CÓDIGOS</t>
  </si>
  <si>
    <t>VALOR GLOBAL - itens 1 a 9</t>
  </si>
  <si>
    <t>OBJETO: INSTALAÇÃO DAS MEDIDAS DE SEGURANÇA CONTRA INCÊNDIO</t>
  </si>
  <si>
    <t xml:space="preserve">LOCAL: ESCOLA MUNICIPAL DE ENSINO FUNDAMENTAL FARIDE ABORIHAN </t>
  </si>
  <si>
    <t xml:space="preserve">ENDEREÇO: AV. CONSOLAÇÃO, Nº 20, CENTRO, MARAPOAMA/SP </t>
  </si>
  <si>
    <t>Comissionamento Sistema de Detecção e Alarme de Incêndio, incluso, ART e Anexo A da IT-19/2019 do CBESP (assinatura com certificado digital).</t>
  </si>
  <si>
    <t>Atestado de conformidade das instalações Elétricas, incluso, ART e Anexo K da IT-01/2019 do CBESP (assinatura com certificado digital).</t>
  </si>
  <si>
    <t>Comissionamento do sistema de hidrantes, incluso, ART e Anexo F da IT-22/2019 do CBESP (assinatura com certificado digital).</t>
  </si>
  <si>
    <t>Proteção da canalização enterrada com fita de autofusão (anticorrosiva) para proteção da canalização enterrada. A aplicação a fita deve ser realizada sobre a tubulação já pintada na cor vermelha. FORNECIMENTO E INSTALAÇÃO.</t>
  </si>
  <si>
    <t>Ensaio de estanqueidade com pressão de no mínimo 17 Bar - 17,33 kgf/cm² por 15 minutos na tubulação da Central de Gás, conforme NBR 13523 da ABNT, incluso, a ART (assinatura com certificado digital).</t>
  </si>
  <si>
    <t>9.4</t>
  </si>
  <si>
    <t>cotação</t>
  </si>
  <si>
    <t>Responsável Técnico</t>
  </si>
  <si>
    <t xml:space="preserve">Eng. de Segurança do Trabalho </t>
  </si>
  <si>
    <t>CREA/SP: 5064044558</t>
  </si>
  <si>
    <t xml:space="preserve">Gustavo Caetano Torres </t>
  </si>
  <si>
    <t>Estrutura pontaletada para telhas onduladas</t>
  </si>
  <si>
    <t>15.01.220
CDHU</t>
  </si>
  <si>
    <t>Telhamento em chapa de aço com pintura poliéster, tipo sanduíche,
espessura de 0,50 mm, com poliestireno expandido</t>
  </si>
  <si>
    <t>16.13.130
CDHU</t>
  </si>
  <si>
    <t>33.10.050
CDHU</t>
  </si>
  <si>
    <t>Tinta acrílica em massa, inclusive preparo</t>
  </si>
  <si>
    <t>Demolição manual de concreto simples</t>
  </si>
  <si>
    <t>03.01.020
CDHU</t>
  </si>
  <si>
    <t>6.1.4</t>
  </si>
  <si>
    <t>6.1.5</t>
  </si>
  <si>
    <t>6.1.6</t>
  </si>
  <si>
    <t>6.1.7</t>
  </si>
  <si>
    <t>6.1.8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</si>
  <si>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</si>
  <si>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</si>
  <si>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</si>
  <si>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</si>
  <si>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</si>
  <si>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</si>
  <si>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</si>
  <si>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</si>
  <si>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6.2.9</t>
  </si>
  <si>
    <t>6.2.10</t>
  </si>
  <si>
    <t>6.2.11</t>
  </si>
  <si>
    <t>6.2.12</t>
  </si>
  <si>
    <t>6.2.13</t>
  </si>
  <si>
    <t>6.2.14</t>
  </si>
  <si>
    <t>6.2.15</t>
  </si>
  <si>
    <t>Barra antipânico de sobrepor e maçaneta livre para porta de 1 folha</t>
  </si>
  <si>
    <t>Vidro temperado incolor de 10 mm</t>
  </si>
  <si>
    <t xml:space="preserve">Retirada de esquadria em vidro </t>
  </si>
  <si>
    <t>Placa cerâmica esmaltada PEI‐5 para área interna, grupo de absorção BIIb, resistência química B, assentado com argamassa colante industrializada</t>
  </si>
  <si>
    <t>Acrílico para quadras e pisos cimentados</t>
  </si>
  <si>
    <t>Impermeabilização em argamassa impermeável com aditivo hidrófugo</t>
  </si>
  <si>
    <t>Alvenaria de embasamento em tijolo maciço comum</t>
  </si>
  <si>
    <t>Concreto usinado, fck = 25 MPa</t>
  </si>
  <si>
    <t>Lançamento e adensamento de concreto ou massa em fundação</t>
  </si>
  <si>
    <t>Armadura em barra de aço CA‐60 (A ou B) fyk = 600 Mpa</t>
  </si>
  <si>
    <t>Armadura em barra de aço CA‐50 (A ou B) fyk = 500 Mpa</t>
  </si>
  <si>
    <t>Escavação manual em solo de 1ª e 2ª categoria em vala ou cava além de 1,5 m</t>
  </si>
  <si>
    <t>06.12.020
CDHU</t>
  </si>
  <si>
    <t>Aterro manual apiloado de área interna com maço de 30 kg</t>
  </si>
  <si>
    <t>06.02.040
CDHU</t>
  </si>
  <si>
    <t>10.01.040
CDHU</t>
  </si>
  <si>
    <t>10.01.060
CDHU</t>
  </si>
  <si>
    <t>11.01.130
CDHU</t>
  </si>
  <si>
    <t>14.01.020
CDHU</t>
  </si>
  <si>
    <t>32.17.010
CDHU</t>
  </si>
  <si>
    <t>17.05.070
CDHU</t>
  </si>
  <si>
    <t>Piso com requadro em concreto simples com controle de fck= 20 Mpa</t>
  </si>
  <si>
    <t>33.06.020
CDHU</t>
  </si>
  <si>
    <t>18.06.102
CDHU</t>
  </si>
  <si>
    <t>04.14.040
CDHU</t>
  </si>
  <si>
    <t>26.02.060
CDHU</t>
  </si>
  <si>
    <t>28.20.050
CDHU</t>
  </si>
  <si>
    <t>99839
SINAPI</t>
  </si>
  <si>
    <t xml:space="preserve">Guarda-corpo de aço galvanizado de 1,10m de altura, montantes tubulares de 1.1/2 espaçados de 1,20m, travessa superior de 2 , gradil formado por barras chatas em ferro de 32x4,8mm, fixado com chumbador mecânico. </t>
  </si>
  <si>
    <t>6.2.16</t>
  </si>
  <si>
    <t>CONJ</t>
  </si>
  <si>
    <t>6.2.17</t>
  </si>
  <si>
    <t>Esmalte à base água em superfície metálica, inclusive preparo</t>
  </si>
  <si>
    <t>ADEQUAÇÃO ENTRADA PRINCIPAL E PISOS</t>
  </si>
  <si>
    <t>Boletim CDHU 194 desonerado</t>
  </si>
  <si>
    <t>SINAPI set/24 desonerado</t>
  </si>
  <si>
    <t>Marapoama, 06 de novembro de 2024.</t>
  </si>
  <si>
    <t>Cecília Avanço Nissida</t>
  </si>
  <si>
    <t>Engenheira civil CREA 5063407242</t>
  </si>
  <si>
    <t>ART: 2620241949083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</si>
</sst>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#,##0.00000"/>
    <numFmt numFmtId="167" formatCode="0.0%"/>
    <numFmt numFmtId="168" formatCode="_-* #,##0.0000_-;\-* #,##0.0000_-;_-* &quot;-&quot;??_-;_-@_-"/>
    <numFmt numFmtId="169" formatCode="_-* #,##0.0000000_-;\-* #,##0.0000000_-;_-* &quot;-&quot;?????_-;_-@_-"/>
    <numFmt numFmtId="170" formatCode="_-* #,##0.00000_-;\-* #,##0.00000_-;_-* &quot;-&quot;???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4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4"/>
      <name val="Arial"/>
      <family val="2"/>
    </font>
    <font>
      <sz val="12"/>
      <name val="宋体"/>
      <charset val="134"/>
    </font>
    <font>
      <sz val="8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MS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mediumGray">
        <fgColor indexed="42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 style="medium">
        <color indexed="9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9"/>
      </right>
      <top/>
      <bottom style="medium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64"/>
      </bottom>
      <diagonal/>
    </border>
    <border>
      <left style="medium">
        <color indexed="9"/>
      </left>
      <right/>
      <top style="medium">
        <color indexed="9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9"/>
      </bottom>
      <diagonal/>
    </border>
    <border>
      <left style="medium">
        <color indexed="64"/>
      </left>
      <right style="medium">
        <color indexed="9"/>
      </right>
      <top style="medium">
        <color indexed="9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9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9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1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165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5" fillId="0" borderId="0"/>
  </cellStyleXfs>
  <cellXfs count="199">
    <xf numFmtId="0" fontId="0" fillId="0" borderId="0" xfId="0"/>
    <xf numFmtId="0" fontId="4" fillId="2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165" fontId="4" fillId="0" borderId="0" xfId="3" applyFont="1" applyAlignment="1" applyProtection="1">
      <alignment horizontal="center" vertical="top"/>
    </xf>
    <xf numFmtId="165" fontId="5" fillId="0" borderId="0" xfId="3" applyFont="1" applyAlignment="1" applyProtection="1">
      <alignment horizontal="center" vertical="top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10" fontId="4" fillId="0" borderId="0" xfId="2" applyNumberFormat="1" applyFont="1" applyAlignment="1" applyProtection="1">
      <alignment horizontal="center" vertical="top"/>
    </xf>
    <xf numFmtId="166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top"/>
    </xf>
    <xf numFmtId="0" fontId="4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165" fontId="9" fillId="0" borderId="5" xfId="3" applyFont="1" applyFill="1" applyBorder="1" applyAlignment="1" applyProtection="1">
      <alignment horizontal="center" vertical="center" wrapText="1"/>
    </xf>
    <xf numFmtId="165" fontId="8" fillId="5" borderId="8" xfId="3" applyFont="1" applyFill="1" applyBorder="1" applyAlignment="1" applyProtection="1">
      <alignment horizontal="center" vertical="center" wrapText="1"/>
    </xf>
    <xf numFmtId="165" fontId="8" fillId="0" borderId="5" xfId="3" applyFont="1" applyFill="1" applyBorder="1" applyAlignment="1" applyProtection="1">
      <alignment horizontal="center" vertical="center" wrapText="1"/>
    </xf>
    <xf numFmtId="165" fontId="4" fillId="0" borderId="0" xfId="3" applyFont="1" applyBorder="1" applyAlignment="1" applyProtection="1">
      <alignment horizontal="center" vertical="top"/>
    </xf>
    <xf numFmtId="165" fontId="5" fillId="0" borderId="0" xfId="3" applyFont="1" applyFill="1" applyBorder="1" applyAlignment="1" applyProtection="1">
      <alignment horizontal="center" vertical="top"/>
    </xf>
    <xf numFmtId="0" fontId="4" fillId="6" borderId="1" xfId="0" applyFont="1" applyFill="1" applyBorder="1" applyAlignment="1">
      <alignment horizontal="center" vertical="top"/>
    </xf>
    <xf numFmtId="0" fontId="5" fillId="6" borderId="1" xfId="0" applyFont="1" applyFill="1" applyBorder="1" applyAlignment="1">
      <alignment horizontal="center" vertical="top"/>
    </xf>
    <xf numFmtId="165" fontId="9" fillId="0" borderId="5" xfId="3" applyFont="1" applyFill="1" applyBorder="1" applyAlignment="1" applyProtection="1">
      <alignment horizontal="center" vertical="center"/>
    </xf>
    <xf numFmtId="4" fontId="7" fillId="0" borderId="0" xfId="0" applyNumberFormat="1" applyFont="1" applyAlignment="1">
      <alignment horizontal="right" vertical="center"/>
    </xf>
    <xf numFmtId="168" fontId="7" fillId="0" borderId="0" xfId="0" applyNumberFormat="1" applyFont="1" applyAlignment="1">
      <alignment vertical="top"/>
    </xf>
    <xf numFmtId="169" fontId="4" fillId="0" borderId="0" xfId="0" applyNumberFormat="1" applyFont="1" applyAlignment="1">
      <alignment vertical="top"/>
    </xf>
    <xf numFmtId="44" fontId="4" fillId="0" borderId="5" xfId="3" applyNumberFormat="1" applyFont="1" applyFill="1" applyBorder="1" applyAlignment="1" applyProtection="1">
      <alignment horizontal="center" vertical="center"/>
    </xf>
    <xf numFmtId="165" fontId="8" fillId="0" borderId="5" xfId="3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4" fontId="7" fillId="0" borderId="0" xfId="0" applyNumberFormat="1" applyFont="1" applyAlignment="1">
      <alignment vertical="top"/>
    </xf>
    <xf numFmtId="0" fontId="4" fillId="0" borderId="0" xfId="0" applyFont="1" applyAlignment="1">
      <alignment horizontal="right" vertical="center"/>
    </xf>
    <xf numFmtId="165" fontId="4" fillId="0" borderId="0" xfId="3" applyFont="1" applyFill="1" applyAlignment="1" applyProtection="1">
      <alignment horizontal="center" vertical="center"/>
    </xf>
    <xf numFmtId="165" fontId="6" fillId="0" borderId="0" xfId="3" applyFont="1" applyAlignment="1" applyProtection="1">
      <alignment horizontal="right" vertical="top"/>
    </xf>
    <xf numFmtId="165" fontId="5" fillId="0" borderId="0" xfId="3" applyFont="1" applyAlignment="1" applyProtection="1">
      <alignment horizontal="right" vertical="top"/>
    </xf>
    <xf numFmtId="165" fontId="4" fillId="0" borderId="0" xfId="3" applyFont="1" applyAlignment="1" applyProtection="1">
      <alignment horizontal="right" vertical="top"/>
    </xf>
    <xf numFmtId="164" fontId="8" fillId="5" borderId="10" xfId="1" applyFont="1" applyFill="1" applyBorder="1" applyAlignment="1" applyProtection="1">
      <alignment horizontal="centerContinuous" vertical="center" wrapText="1"/>
    </xf>
    <xf numFmtId="165" fontId="10" fillId="5" borderId="11" xfId="3" applyFont="1" applyFill="1" applyBorder="1" applyAlignment="1" applyProtection="1">
      <alignment horizontal="centerContinuous" vertical="center" wrapText="1"/>
    </xf>
    <xf numFmtId="165" fontId="10" fillId="5" borderId="12" xfId="3" applyFont="1" applyFill="1" applyBorder="1" applyAlignment="1" applyProtection="1">
      <alignment horizontal="centerContinuous" vertical="center" wrapText="1"/>
    </xf>
    <xf numFmtId="165" fontId="10" fillId="5" borderId="13" xfId="3" applyFont="1" applyFill="1" applyBorder="1" applyAlignment="1" applyProtection="1">
      <alignment horizontal="center" vertical="center" wrapText="1"/>
    </xf>
    <xf numFmtId="165" fontId="10" fillId="5" borderId="14" xfId="3" applyFont="1" applyFill="1" applyBorder="1" applyAlignment="1" applyProtection="1">
      <alignment horizontal="center" vertical="center" wrapText="1"/>
    </xf>
    <xf numFmtId="165" fontId="10" fillId="5" borderId="15" xfId="3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>
      <alignment horizontal="centerContinuous" vertical="center"/>
    </xf>
    <xf numFmtId="0" fontId="8" fillId="5" borderId="16" xfId="0" applyFont="1" applyFill="1" applyBorder="1" applyAlignment="1">
      <alignment horizontal="centerContinuous" vertical="center"/>
    </xf>
    <xf numFmtId="165" fontId="8" fillId="5" borderId="17" xfId="3" applyFont="1" applyFill="1" applyBorder="1" applyAlignment="1" applyProtection="1">
      <alignment horizontal="center" vertical="center" wrapText="1"/>
    </xf>
    <xf numFmtId="0" fontId="4" fillId="0" borderId="18" xfId="5" applyFont="1" applyBorder="1" applyAlignment="1">
      <alignment horizontal="right" vertical="top"/>
    </xf>
    <xf numFmtId="0" fontId="4" fillId="0" borderId="19" xfId="5" applyFont="1" applyBorder="1" applyAlignment="1">
      <alignment horizontal="left" vertical="top" wrapText="1"/>
    </xf>
    <xf numFmtId="164" fontId="4" fillId="0" borderId="19" xfId="1" applyFont="1" applyFill="1" applyBorder="1" applyAlignment="1" applyProtection="1">
      <alignment horizontal="center" vertical="center"/>
    </xf>
    <xf numFmtId="165" fontId="4" fillId="0" borderId="19" xfId="3" applyFont="1" applyFill="1" applyBorder="1" applyAlignment="1" applyProtection="1">
      <alignment horizontal="center" vertical="center"/>
      <protection hidden="1"/>
    </xf>
    <xf numFmtId="165" fontId="4" fillId="0" borderId="20" xfId="3" applyFont="1" applyFill="1" applyBorder="1" applyAlignment="1" applyProtection="1">
      <alignment horizontal="center" vertical="center"/>
      <protection hidden="1"/>
    </xf>
    <xf numFmtId="0" fontId="4" fillId="0" borderId="19" xfId="5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top"/>
    </xf>
    <xf numFmtId="0" fontId="8" fillId="7" borderId="21" xfId="0" applyFont="1" applyFill="1" applyBorder="1" applyAlignment="1">
      <alignment horizontal="right" vertical="top"/>
    </xf>
    <xf numFmtId="0" fontId="8" fillId="7" borderId="22" xfId="3" applyNumberFormat="1" applyFont="1" applyFill="1" applyBorder="1" applyAlignment="1" applyProtection="1">
      <alignment horizontal="left" vertical="top"/>
    </xf>
    <xf numFmtId="164" fontId="8" fillId="7" borderId="22" xfId="1" applyFont="1" applyFill="1" applyBorder="1" applyAlignment="1" applyProtection="1">
      <alignment horizontal="center" vertical="center"/>
    </xf>
    <xf numFmtId="165" fontId="8" fillId="7" borderId="22" xfId="3" applyFont="1" applyFill="1" applyBorder="1" applyAlignment="1" applyProtection="1">
      <alignment horizontal="center" vertical="center"/>
    </xf>
    <xf numFmtId="165" fontId="8" fillId="7" borderId="23" xfId="3" applyFont="1" applyFill="1" applyBorder="1" applyAlignment="1" applyProtection="1">
      <alignment horizontal="center" vertical="center"/>
    </xf>
    <xf numFmtId="0" fontId="8" fillId="7" borderId="24" xfId="0" applyFont="1" applyFill="1" applyBorder="1" applyAlignment="1">
      <alignment horizontal="right" vertical="top"/>
    </xf>
    <xf numFmtId="0" fontId="8" fillId="7" borderId="25" xfId="3" applyNumberFormat="1" applyFont="1" applyFill="1" applyBorder="1" applyAlignment="1" applyProtection="1">
      <alignment horizontal="left" vertical="top"/>
    </xf>
    <xf numFmtId="164" fontId="8" fillId="7" borderId="25" xfId="1" applyFont="1" applyFill="1" applyBorder="1" applyAlignment="1" applyProtection="1">
      <alignment horizontal="center" vertical="center"/>
    </xf>
    <xf numFmtId="165" fontId="8" fillId="7" borderId="25" xfId="3" applyFont="1" applyFill="1" applyBorder="1" applyAlignment="1" applyProtection="1">
      <alignment horizontal="center" vertical="center"/>
    </xf>
    <xf numFmtId="165" fontId="8" fillId="7" borderId="26" xfId="3" applyFont="1" applyFill="1" applyBorder="1" applyAlignment="1" applyProtection="1">
      <alignment horizontal="center" vertical="center"/>
    </xf>
    <xf numFmtId="0" fontId="8" fillId="7" borderId="27" xfId="0" applyFont="1" applyFill="1" applyBorder="1" applyAlignment="1">
      <alignment horizontal="right" vertical="top"/>
    </xf>
    <xf numFmtId="0" fontId="8" fillId="7" borderId="28" xfId="3" applyNumberFormat="1" applyFont="1" applyFill="1" applyBorder="1" applyAlignment="1" applyProtection="1">
      <alignment horizontal="left" vertical="top"/>
    </xf>
    <xf numFmtId="164" fontId="8" fillId="7" borderId="28" xfId="1" applyFont="1" applyFill="1" applyBorder="1" applyAlignment="1" applyProtection="1">
      <alignment horizontal="center" vertical="center"/>
    </xf>
    <xf numFmtId="165" fontId="8" fillId="7" borderId="28" xfId="3" applyFont="1" applyFill="1" applyBorder="1" applyAlignment="1" applyProtection="1">
      <alignment horizontal="center" vertical="center"/>
    </xf>
    <xf numFmtId="165" fontId="8" fillId="7" borderId="29" xfId="3" applyFont="1" applyFill="1" applyBorder="1" applyAlignment="1" applyProtection="1">
      <alignment horizontal="center" vertical="center"/>
    </xf>
    <xf numFmtId="165" fontId="8" fillId="7" borderId="31" xfId="3" applyFont="1" applyFill="1" applyBorder="1" applyAlignment="1" applyProtection="1">
      <alignment horizontal="center" vertical="center"/>
    </xf>
    <xf numFmtId="165" fontId="8" fillId="7" borderId="32" xfId="3" applyFont="1" applyFill="1" applyBorder="1" applyAlignment="1" applyProtection="1">
      <alignment horizontal="center" vertical="center"/>
    </xf>
    <xf numFmtId="0" fontId="8" fillId="7" borderId="30" xfId="5" applyFont="1" applyFill="1" applyBorder="1" applyAlignment="1">
      <alignment horizontal="right" vertical="top"/>
    </xf>
    <xf numFmtId="0" fontId="8" fillId="7" borderId="31" xfId="5" applyFont="1" applyFill="1" applyBorder="1" applyAlignment="1">
      <alignment horizontal="left" vertical="top" wrapText="1"/>
    </xf>
    <xf numFmtId="0" fontId="8" fillId="7" borderId="31" xfId="5" applyFont="1" applyFill="1" applyBorder="1" applyAlignment="1">
      <alignment horizontal="center" vertical="center"/>
    </xf>
    <xf numFmtId="0" fontId="8" fillId="7" borderId="27" xfId="5" applyFont="1" applyFill="1" applyBorder="1" applyAlignment="1">
      <alignment horizontal="right" vertical="top"/>
    </xf>
    <xf numFmtId="0" fontId="8" fillId="7" borderId="28" xfId="5" applyFont="1" applyFill="1" applyBorder="1" applyAlignment="1">
      <alignment horizontal="left" vertical="top" wrapText="1"/>
    </xf>
    <xf numFmtId="0" fontId="8" fillId="7" borderId="28" xfId="5" applyFont="1" applyFill="1" applyBorder="1" applyAlignment="1">
      <alignment horizontal="center" vertical="center"/>
    </xf>
    <xf numFmtId="165" fontId="10" fillId="7" borderId="21" xfId="3" applyFont="1" applyFill="1" applyBorder="1" applyAlignment="1" applyProtection="1">
      <alignment horizontal="center" vertical="center"/>
    </xf>
    <xf numFmtId="165" fontId="9" fillId="7" borderId="22" xfId="3" applyFont="1" applyFill="1" applyBorder="1" applyAlignment="1" applyProtection="1">
      <alignment horizontal="center" vertical="center"/>
    </xf>
    <xf numFmtId="165" fontId="10" fillId="7" borderId="24" xfId="3" applyFont="1" applyFill="1" applyBorder="1" applyAlignment="1" applyProtection="1">
      <alignment horizontal="center" vertical="center"/>
    </xf>
    <xf numFmtId="165" fontId="9" fillId="7" borderId="25" xfId="3" applyFont="1" applyFill="1" applyBorder="1" applyAlignment="1" applyProtection="1">
      <alignment horizontal="center" vertical="center"/>
    </xf>
    <xf numFmtId="165" fontId="4" fillId="0" borderId="18" xfId="3" applyFont="1" applyFill="1" applyBorder="1" applyAlignment="1" applyProtection="1">
      <alignment horizontal="center" vertical="center"/>
    </xf>
    <xf numFmtId="165" fontId="4" fillId="0" borderId="19" xfId="3" applyFont="1" applyFill="1" applyBorder="1" applyAlignment="1" applyProtection="1">
      <alignment horizontal="center" vertical="center"/>
    </xf>
    <xf numFmtId="165" fontId="8" fillId="7" borderId="27" xfId="3" applyFont="1" applyFill="1" applyBorder="1" applyAlignment="1" applyProtection="1">
      <alignment horizontal="center" vertical="center"/>
    </xf>
    <xf numFmtId="165" fontId="8" fillId="7" borderId="24" xfId="3" applyFont="1" applyFill="1" applyBorder="1" applyAlignment="1" applyProtection="1">
      <alignment horizontal="center" vertical="center"/>
    </xf>
    <xf numFmtId="165" fontId="8" fillId="7" borderId="30" xfId="3" applyFont="1" applyFill="1" applyBorder="1" applyAlignment="1" applyProtection="1">
      <alignment horizontal="center" vertical="center"/>
    </xf>
    <xf numFmtId="165" fontId="10" fillId="7" borderId="30" xfId="3" applyFont="1" applyFill="1" applyBorder="1" applyAlignment="1" applyProtection="1">
      <alignment horizontal="center" vertical="center"/>
    </xf>
    <xf numFmtId="165" fontId="9" fillId="7" borderId="31" xfId="3" applyFont="1" applyFill="1" applyBorder="1" applyAlignment="1" applyProtection="1">
      <alignment horizontal="center" vertical="center"/>
    </xf>
    <xf numFmtId="165" fontId="10" fillId="7" borderId="27" xfId="3" applyFont="1" applyFill="1" applyBorder="1" applyAlignment="1" applyProtection="1">
      <alignment horizontal="center" vertical="center"/>
    </xf>
    <xf numFmtId="165" fontId="9" fillId="7" borderId="28" xfId="3" applyFont="1" applyFill="1" applyBorder="1" applyAlignment="1" applyProtection="1">
      <alignment horizontal="center" vertical="center"/>
    </xf>
    <xf numFmtId="165" fontId="9" fillId="7" borderId="23" xfId="3" applyFont="1" applyFill="1" applyBorder="1" applyAlignment="1" applyProtection="1">
      <alignment horizontal="center" vertical="center"/>
    </xf>
    <xf numFmtId="165" fontId="9" fillId="7" borderId="26" xfId="3" applyFont="1" applyFill="1" applyBorder="1" applyAlignment="1" applyProtection="1">
      <alignment horizontal="center" vertical="center"/>
    </xf>
    <xf numFmtId="165" fontId="4" fillId="0" borderId="20" xfId="3" applyFont="1" applyFill="1" applyBorder="1" applyAlignment="1" applyProtection="1">
      <alignment horizontal="center" vertical="center"/>
    </xf>
    <xf numFmtId="165" fontId="9" fillId="7" borderId="32" xfId="3" applyFont="1" applyFill="1" applyBorder="1" applyAlignment="1" applyProtection="1">
      <alignment horizontal="center" vertical="center"/>
    </xf>
    <xf numFmtId="165" fontId="9" fillId="7" borderId="29" xfId="3" applyFont="1" applyFill="1" applyBorder="1" applyAlignment="1" applyProtection="1">
      <alignment horizontal="center" vertical="center"/>
    </xf>
    <xf numFmtId="165" fontId="8" fillId="7" borderId="21" xfId="3" applyFont="1" applyFill="1" applyBorder="1" applyAlignment="1" applyProtection="1">
      <alignment horizontal="center" vertical="center"/>
    </xf>
    <xf numFmtId="165" fontId="8" fillId="7" borderId="22" xfId="3" applyFont="1" applyFill="1" applyBorder="1" applyAlignment="1" applyProtection="1">
      <alignment vertical="center"/>
    </xf>
    <xf numFmtId="165" fontId="8" fillId="7" borderId="25" xfId="3" applyFont="1" applyFill="1" applyBorder="1" applyAlignment="1" applyProtection="1">
      <alignment vertical="center"/>
    </xf>
    <xf numFmtId="165" fontId="4" fillId="0" borderId="18" xfId="3" applyFont="1" applyFill="1" applyBorder="1" applyAlignment="1" applyProtection="1">
      <alignment horizontal="center" vertical="center"/>
      <protection hidden="1"/>
    </xf>
    <xf numFmtId="165" fontId="8" fillId="7" borderId="28" xfId="3" applyFont="1" applyFill="1" applyBorder="1" applyAlignment="1" applyProtection="1">
      <alignment vertical="center"/>
    </xf>
    <xf numFmtId="164" fontId="8" fillId="8" borderId="38" xfId="1" applyFont="1" applyFill="1" applyBorder="1" applyAlignment="1" applyProtection="1">
      <alignment horizontal="center" vertical="center"/>
    </xf>
    <xf numFmtId="0" fontId="4" fillId="0" borderId="0" xfId="0" applyFont="1" applyAlignment="1">
      <alignment vertical="top" wrapText="1"/>
    </xf>
    <xf numFmtId="0" fontId="8" fillId="4" borderId="0" xfId="4" applyFont="1" applyFill="1" applyAlignment="1">
      <alignment vertical="center"/>
    </xf>
    <xf numFmtId="0" fontId="5" fillId="9" borderId="0" xfId="0" applyFont="1" applyFill="1" applyAlignment="1">
      <alignment vertical="top"/>
    </xf>
    <xf numFmtId="0" fontId="4" fillId="9" borderId="0" xfId="0" applyFont="1" applyFill="1" applyAlignment="1">
      <alignment horizontal="right" vertical="top"/>
    </xf>
    <xf numFmtId="0" fontId="4" fillId="9" borderId="0" xfId="0" applyFont="1" applyFill="1" applyAlignment="1">
      <alignment horizontal="left" vertical="top"/>
    </xf>
    <xf numFmtId="0" fontId="4" fillId="9" borderId="0" xfId="0" applyFont="1" applyFill="1" applyAlignment="1">
      <alignment horizontal="center" vertical="center"/>
    </xf>
    <xf numFmtId="165" fontId="4" fillId="9" borderId="0" xfId="3" applyFont="1" applyFill="1" applyAlignment="1" applyProtection="1">
      <alignment horizontal="center" vertical="top"/>
    </xf>
    <xf numFmtId="165" fontId="5" fillId="9" borderId="0" xfId="3" applyFont="1" applyFill="1" applyAlignment="1" applyProtection="1">
      <alignment horizontal="center" vertical="top"/>
    </xf>
    <xf numFmtId="0" fontId="6" fillId="9" borderId="0" xfId="0" applyFont="1" applyFill="1" applyAlignment="1">
      <alignment vertical="top"/>
    </xf>
    <xf numFmtId="0" fontId="4" fillId="9" borderId="0" xfId="0" applyFont="1" applyFill="1" applyAlignment="1">
      <alignment vertical="top"/>
    </xf>
    <xf numFmtId="43" fontId="4" fillId="9" borderId="0" xfId="0" applyNumberFormat="1" applyFont="1" applyFill="1" applyAlignment="1">
      <alignment vertical="top"/>
    </xf>
    <xf numFmtId="10" fontId="4" fillId="9" borderId="0" xfId="2" applyNumberFormat="1" applyFont="1" applyFill="1" applyAlignment="1" applyProtection="1">
      <alignment horizontal="center" vertical="top"/>
    </xf>
    <xf numFmtId="166" fontId="7" fillId="9" borderId="0" xfId="0" applyNumberFormat="1" applyFont="1" applyFill="1" applyAlignment="1">
      <alignment horizontal="right" vertical="center"/>
    </xf>
    <xf numFmtId="0" fontId="7" fillId="9" borderId="0" xfId="0" applyFont="1" applyFill="1" applyAlignment="1">
      <alignment vertical="top"/>
    </xf>
    <xf numFmtId="165" fontId="4" fillId="9" borderId="0" xfId="3" applyFont="1" applyFill="1" applyAlignment="1" applyProtection="1">
      <alignment horizontal="left" vertical="top"/>
    </xf>
    <xf numFmtId="164" fontId="4" fillId="9" borderId="0" xfId="1" applyFont="1" applyFill="1" applyAlignment="1" applyProtection="1">
      <alignment horizontal="center" vertical="center"/>
    </xf>
    <xf numFmtId="167" fontId="6" fillId="9" borderId="0" xfId="2" applyNumberFormat="1" applyFont="1" applyFill="1" applyAlignment="1" applyProtection="1">
      <alignment horizontal="center" vertical="top"/>
    </xf>
    <xf numFmtId="167" fontId="5" fillId="9" borderId="0" xfId="2" applyNumberFormat="1" applyFont="1" applyFill="1" applyAlignment="1" applyProtection="1">
      <alignment horizontal="center" vertical="top"/>
    </xf>
    <xf numFmtId="167" fontId="4" fillId="9" borderId="0" xfId="2" applyNumberFormat="1" applyFont="1" applyFill="1" applyAlignment="1" applyProtection="1">
      <alignment horizontal="center" vertical="top"/>
    </xf>
    <xf numFmtId="0" fontId="5" fillId="9" borderId="0" xfId="0" applyFont="1" applyFill="1" applyAlignment="1">
      <alignment vertical="center"/>
    </xf>
    <xf numFmtId="0" fontId="5" fillId="9" borderId="0" xfId="0" applyFont="1" applyFill="1" applyAlignment="1">
      <alignment horizontal="center" vertical="top"/>
    </xf>
    <xf numFmtId="0" fontId="5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vertical="center"/>
    </xf>
    <xf numFmtId="4" fontId="7" fillId="9" borderId="0" xfId="0" applyNumberFormat="1" applyFont="1" applyFill="1" applyAlignment="1">
      <alignment vertical="center"/>
    </xf>
    <xf numFmtId="165" fontId="6" fillId="9" borderId="0" xfId="3" applyFont="1" applyFill="1" applyBorder="1" applyAlignment="1" applyProtection="1">
      <alignment horizontal="right" vertical="top"/>
    </xf>
    <xf numFmtId="165" fontId="5" fillId="9" borderId="0" xfId="3" applyFont="1" applyFill="1" applyBorder="1" applyAlignment="1" applyProtection="1">
      <alignment horizontal="right" vertical="top"/>
    </xf>
    <xf numFmtId="165" fontId="4" fillId="9" borderId="0" xfId="3" applyFont="1" applyFill="1" applyBorder="1" applyAlignment="1" applyProtection="1">
      <alignment horizontal="right" vertical="top"/>
    </xf>
    <xf numFmtId="165" fontId="4" fillId="9" borderId="0" xfId="3" applyFont="1" applyFill="1" applyBorder="1" applyAlignment="1" applyProtection="1">
      <alignment vertical="top"/>
    </xf>
    <xf numFmtId="165" fontId="6" fillId="9" borderId="0" xfId="3" applyFont="1" applyFill="1" applyAlignment="1" applyProtection="1">
      <alignment horizontal="right" vertical="top"/>
    </xf>
    <xf numFmtId="165" fontId="5" fillId="9" borderId="0" xfId="3" applyFont="1" applyFill="1" applyAlignment="1" applyProtection="1">
      <alignment horizontal="right" vertical="top"/>
    </xf>
    <xf numFmtId="165" fontId="4" fillId="9" borderId="0" xfId="3" applyFont="1" applyFill="1" applyAlignment="1" applyProtection="1">
      <alignment horizontal="right" vertical="top"/>
    </xf>
    <xf numFmtId="0" fontId="4" fillId="9" borderId="0" xfId="0" applyFont="1" applyFill="1" applyAlignment="1">
      <alignment horizontal="right" vertical="center"/>
    </xf>
    <xf numFmtId="165" fontId="4" fillId="9" borderId="0" xfId="3" applyFont="1" applyFill="1" applyBorder="1" applyAlignment="1" applyProtection="1">
      <alignment horizontal="center" vertical="center"/>
    </xf>
    <xf numFmtId="165" fontId="5" fillId="9" borderId="0" xfId="3" applyFont="1" applyFill="1" applyBorder="1" applyAlignment="1" applyProtection="1">
      <alignment horizontal="center" vertical="center"/>
    </xf>
    <xf numFmtId="165" fontId="6" fillId="9" borderId="0" xfId="3" applyFont="1" applyFill="1" applyBorder="1" applyAlignment="1" applyProtection="1">
      <alignment horizontal="center" vertical="center"/>
    </xf>
    <xf numFmtId="164" fontId="8" fillId="9" borderId="9" xfId="1" applyFont="1" applyFill="1" applyBorder="1" applyAlignment="1" applyProtection="1">
      <alignment horizontal="right" vertical="center"/>
    </xf>
    <xf numFmtId="165" fontId="4" fillId="9" borderId="0" xfId="3" applyFont="1" applyFill="1" applyAlignment="1" applyProtection="1">
      <alignment horizontal="center" vertical="center"/>
    </xf>
    <xf numFmtId="165" fontId="4" fillId="9" borderId="0" xfId="3" applyFont="1" applyFill="1" applyBorder="1" applyAlignment="1" applyProtection="1">
      <alignment horizontal="right" vertical="center"/>
    </xf>
    <xf numFmtId="0" fontId="4" fillId="9" borderId="0" xfId="7" applyFont="1" applyFill="1" applyAlignment="1">
      <alignment horizontal="center" vertical="center"/>
    </xf>
    <xf numFmtId="0" fontId="4" fillId="9" borderId="0" xfId="7" applyFont="1" applyFill="1" applyAlignment="1">
      <alignment horizontal="center" vertical="center" wrapText="1"/>
    </xf>
    <xf numFmtId="170" fontId="7" fillId="9" borderId="0" xfId="0" applyNumberFormat="1" applyFont="1" applyFill="1" applyAlignment="1">
      <alignment vertical="top"/>
    </xf>
    <xf numFmtId="0" fontId="8" fillId="9" borderId="19" xfId="5" applyFont="1" applyFill="1" applyBorder="1" applyAlignment="1">
      <alignment horizontal="right" vertical="top"/>
    </xf>
    <xf numFmtId="0" fontId="4" fillId="9" borderId="19" xfId="5" applyFont="1" applyFill="1" applyBorder="1" applyAlignment="1">
      <alignment horizontal="left" vertical="top" wrapText="1"/>
    </xf>
    <xf numFmtId="0" fontId="8" fillId="10" borderId="19" xfId="5" applyFont="1" applyFill="1" applyBorder="1" applyAlignment="1">
      <alignment horizontal="right" vertical="top"/>
    </xf>
    <xf numFmtId="0" fontId="4" fillId="10" borderId="19" xfId="5" applyFont="1" applyFill="1" applyBorder="1" applyAlignment="1">
      <alignment horizontal="center" vertical="center" wrapText="1"/>
    </xf>
    <xf numFmtId="165" fontId="4" fillId="10" borderId="19" xfId="3" applyFont="1" applyFill="1" applyBorder="1" applyAlignment="1" applyProtection="1">
      <alignment horizontal="center" vertical="center"/>
      <protection hidden="1"/>
    </xf>
    <xf numFmtId="165" fontId="4" fillId="10" borderId="20" xfId="3" applyFont="1" applyFill="1" applyBorder="1" applyAlignment="1" applyProtection="1">
      <alignment horizontal="center" vertical="center"/>
      <protection hidden="1"/>
    </xf>
    <xf numFmtId="44" fontId="4" fillId="10" borderId="5" xfId="3" applyNumberFormat="1" applyFont="1" applyFill="1" applyBorder="1" applyAlignment="1" applyProtection="1">
      <alignment horizontal="center" vertical="center"/>
    </xf>
    <xf numFmtId="165" fontId="4" fillId="10" borderId="18" xfId="3" applyFont="1" applyFill="1" applyBorder="1" applyAlignment="1" applyProtection="1">
      <alignment horizontal="center" vertical="center"/>
    </xf>
    <xf numFmtId="165" fontId="4" fillId="10" borderId="19" xfId="3" applyFont="1" applyFill="1" applyBorder="1" applyAlignment="1" applyProtection="1">
      <alignment horizontal="center" vertical="center"/>
    </xf>
    <xf numFmtId="165" fontId="4" fillId="10" borderId="20" xfId="3" applyFont="1" applyFill="1" applyBorder="1" applyAlignment="1" applyProtection="1">
      <alignment horizontal="center" vertical="center"/>
    </xf>
    <xf numFmtId="165" fontId="4" fillId="10" borderId="18" xfId="3" applyFont="1" applyFill="1" applyBorder="1" applyAlignment="1" applyProtection="1">
      <alignment horizontal="center" vertical="center"/>
      <protection hidden="1"/>
    </xf>
    <xf numFmtId="0" fontId="4" fillId="10" borderId="0" xfId="0" applyFont="1" applyFill="1" applyAlignment="1">
      <alignment vertical="top"/>
    </xf>
    <xf numFmtId="4" fontId="7" fillId="10" borderId="0" xfId="0" applyNumberFormat="1" applyFont="1" applyFill="1" applyAlignment="1">
      <alignment horizontal="right" vertical="center"/>
    </xf>
    <xf numFmtId="168" fontId="7" fillId="10" borderId="0" xfId="0" applyNumberFormat="1" applyFont="1" applyFill="1" applyAlignment="1">
      <alignment vertical="top"/>
    </xf>
    <xf numFmtId="0" fontId="8" fillId="10" borderId="19" xfId="5" applyFont="1" applyFill="1" applyBorder="1" applyAlignment="1">
      <alignment horizontal="left" vertical="top" wrapText="1"/>
    </xf>
    <xf numFmtId="0" fontId="4" fillId="0" borderId="19" xfId="5" applyFont="1" applyBorder="1" applyAlignment="1">
      <alignment horizontal="center" vertical="center"/>
    </xf>
    <xf numFmtId="0" fontId="4" fillId="0" borderId="19" xfId="6" applyFont="1" applyBorder="1" applyAlignment="1">
      <alignment horizontal="left" vertical="top" wrapText="1"/>
    </xf>
    <xf numFmtId="165" fontId="4" fillId="9" borderId="0" xfId="3" applyFont="1" applyFill="1" applyBorder="1" applyAlignment="1" applyProtection="1">
      <alignment horizontal="center" vertical="center"/>
      <protection hidden="1"/>
    </xf>
    <xf numFmtId="0" fontId="4" fillId="9" borderId="19" xfId="5" applyFont="1" applyFill="1" applyBorder="1" applyAlignment="1">
      <alignment horizontal="right" vertical="top"/>
    </xf>
    <xf numFmtId="0" fontId="8" fillId="7" borderId="22" xfId="3" applyNumberFormat="1" applyFont="1" applyFill="1" applyBorder="1" applyAlignment="1" applyProtection="1">
      <alignment horizontal="center" vertical="center"/>
    </xf>
    <xf numFmtId="0" fontId="8" fillId="7" borderId="25" xfId="3" applyNumberFormat="1" applyFont="1" applyFill="1" applyBorder="1" applyAlignment="1" applyProtection="1">
      <alignment horizontal="center" vertical="center"/>
    </xf>
    <xf numFmtId="0" fontId="8" fillId="7" borderId="28" xfId="3" applyNumberFormat="1" applyFont="1" applyFill="1" applyBorder="1" applyAlignment="1" applyProtection="1">
      <alignment horizontal="center" vertical="center"/>
    </xf>
    <xf numFmtId="0" fontId="8" fillId="7" borderId="31" xfId="5" applyFont="1" applyFill="1" applyBorder="1" applyAlignment="1">
      <alignment horizontal="center" vertical="center" wrapText="1"/>
    </xf>
    <xf numFmtId="0" fontId="8" fillId="7" borderId="28" xfId="5" applyFont="1" applyFill="1" applyBorder="1" applyAlignment="1">
      <alignment horizontal="center" vertical="center" wrapText="1"/>
    </xf>
    <xf numFmtId="0" fontId="4" fillId="9" borderId="19" xfId="5" applyFont="1" applyFill="1" applyBorder="1" applyAlignment="1">
      <alignment horizontal="center" vertical="center" wrapText="1"/>
    </xf>
    <xf numFmtId="0" fontId="8" fillId="10" borderId="19" xfId="5" applyFont="1" applyFill="1" applyBorder="1" applyAlignment="1">
      <alignment horizontal="center" vertical="center" wrapText="1"/>
    </xf>
    <xf numFmtId="0" fontId="4" fillId="0" borderId="19" xfId="6" applyFont="1" applyBorder="1" applyAlignment="1">
      <alignment horizontal="center" vertical="center" wrapText="1"/>
    </xf>
    <xf numFmtId="0" fontId="14" fillId="9" borderId="0" xfId="0" applyFont="1" applyFill="1" applyAlignment="1">
      <alignment horizontal="left" vertical="top"/>
    </xf>
    <xf numFmtId="0" fontId="14" fillId="9" borderId="0" xfId="0" applyFont="1" applyFill="1" applyAlignment="1">
      <alignment horizontal="right" vertical="center"/>
    </xf>
    <xf numFmtId="0" fontId="14" fillId="9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4" fillId="9" borderId="28" xfId="5" applyFont="1" applyFill="1" applyBorder="1" applyAlignment="1">
      <alignment horizontal="left" vertical="top" wrapText="1"/>
    </xf>
    <xf numFmtId="165" fontId="4" fillId="0" borderId="28" xfId="3" applyFont="1" applyFill="1" applyBorder="1" applyAlignment="1" applyProtection="1">
      <alignment horizontal="center" vertical="center"/>
      <protection hidden="1"/>
    </xf>
    <xf numFmtId="165" fontId="4" fillId="0" borderId="27" xfId="3" applyFont="1" applyFill="1" applyBorder="1" applyAlignment="1" applyProtection="1">
      <alignment horizontal="center" vertical="center"/>
    </xf>
    <xf numFmtId="165" fontId="4" fillId="0" borderId="28" xfId="3" applyFont="1" applyFill="1" applyBorder="1" applyAlignment="1" applyProtection="1">
      <alignment horizontal="center" vertical="center"/>
    </xf>
    <xf numFmtId="165" fontId="4" fillId="0" borderId="29" xfId="3" applyFont="1" applyFill="1" applyBorder="1" applyAlignment="1" applyProtection="1">
      <alignment horizontal="center" vertical="center"/>
    </xf>
    <xf numFmtId="0" fontId="8" fillId="9" borderId="19" xfId="5" applyFont="1" applyFill="1" applyBorder="1" applyAlignment="1">
      <alignment horizontal="left" vertical="top" wrapText="1"/>
    </xf>
    <xf numFmtId="164" fontId="8" fillId="8" borderId="35" xfId="1" applyFont="1" applyFill="1" applyBorder="1" applyAlignment="1" applyProtection="1">
      <alignment horizontal="right" vertical="center"/>
    </xf>
    <xf numFmtId="164" fontId="8" fillId="8" borderId="36" xfId="1" applyFont="1" applyFill="1" applyBorder="1" applyAlignment="1" applyProtection="1">
      <alignment horizontal="right" vertical="center"/>
    </xf>
    <xf numFmtId="164" fontId="8" fillId="8" borderId="37" xfId="1" applyFont="1" applyFill="1" applyBorder="1" applyAlignment="1" applyProtection="1">
      <alignment horizontal="right" vertical="center"/>
    </xf>
    <xf numFmtId="0" fontId="13" fillId="4" borderId="0" xfId="4" applyFont="1" applyFill="1" applyAlignment="1">
      <alignment horizontal="center" vertical="center"/>
    </xf>
    <xf numFmtId="165" fontId="8" fillId="5" borderId="3" xfId="3" applyFont="1" applyFill="1" applyBorder="1" applyAlignment="1" applyProtection="1">
      <alignment horizontal="center" vertical="center"/>
    </xf>
    <xf numFmtId="165" fontId="8" fillId="5" borderId="7" xfId="3" applyFont="1" applyFill="1" applyBorder="1" applyAlignment="1" applyProtection="1">
      <alignment horizontal="center" vertical="center"/>
    </xf>
    <xf numFmtId="165" fontId="8" fillId="5" borderId="39" xfId="3" applyFont="1" applyFill="1" applyBorder="1" applyAlignment="1" applyProtection="1">
      <alignment horizontal="center" vertical="center"/>
    </xf>
    <xf numFmtId="165" fontId="8" fillId="5" borderId="40" xfId="3" applyFont="1" applyFill="1" applyBorder="1" applyAlignment="1" applyProtection="1">
      <alignment horizontal="center" vertical="center"/>
    </xf>
    <xf numFmtId="165" fontId="8" fillId="5" borderId="41" xfId="3" applyFont="1" applyFill="1" applyBorder="1" applyAlignment="1" applyProtection="1">
      <alignment horizontal="center" vertical="center"/>
    </xf>
    <xf numFmtId="165" fontId="8" fillId="5" borderId="42" xfId="3" applyFont="1" applyFill="1" applyBorder="1" applyAlignment="1" applyProtection="1">
      <alignment horizontal="center" vertical="center"/>
    </xf>
    <xf numFmtId="165" fontId="8" fillId="5" borderId="43" xfId="3" applyFont="1" applyFill="1" applyBorder="1" applyAlignment="1" applyProtection="1">
      <alignment horizontal="center" vertical="center"/>
    </xf>
    <xf numFmtId="165" fontId="8" fillId="5" borderId="44" xfId="3" applyFont="1" applyFill="1" applyBorder="1" applyAlignment="1" applyProtection="1">
      <alignment horizontal="center" vertical="center"/>
    </xf>
    <xf numFmtId="0" fontId="8" fillId="5" borderId="40" xfId="0" applyFont="1" applyFill="1" applyBorder="1" applyAlignment="1">
      <alignment horizontal="center" vertical="center"/>
    </xf>
    <xf numFmtId="0" fontId="8" fillId="5" borderId="43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</cellXfs>
  <cellStyles count="96">
    <cellStyle name="Moeda" xfId="1" builtinId="4"/>
    <cellStyle name="Moeda 2" xfId="44" xr:uid="{00000000-0005-0000-0000-000001000000}"/>
    <cellStyle name="Moeda 2 2" xfId="35" xr:uid="{00000000-0005-0000-0000-000002000000}"/>
    <cellStyle name="Moeda 2 2 2" xfId="68" xr:uid="{00000000-0005-0000-0000-000003000000}"/>
    <cellStyle name="Moeda 2 2 2 2" xfId="89" xr:uid="{00000000-0005-0000-0000-000004000000}"/>
    <cellStyle name="Moeda 2 2 3" xfId="76" xr:uid="{00000000-0005-0000-0000-000005000000}"/>
    <cellStyle name="Moeda 2 3" xfId="71" xr:uid="{00000000-0005-0000-0000-000006000000}"/>
    <cellStyle name="Moeda 2 3 2" xfId="91" xr:uid="{00000000-0005-0000-0000-000007000000}"/>
    <cellStyle name="Moeda 2 4" xfId="77" xr:uid="{00000000-0005-0000-0000-000008000000}"/>
    <cellStyle name="Moeda 3" xfId="58" xr:uid="{00000000-0005-0000-0000-000009000000}"/>
    <cellStyle name="Moeda 3 2" xfId="79" xr:uid="{00000000-0005-0000-0000-00000A000000}"/>
    <cellStyle name="Moeda 4" xfId="73" xr:uid="{00000000-0005-0000-0000-00000B000000}"/>
    <cellStyle name="Moeda 5" xfId="8" xr:uid="{00000000-0005-0000-0000-00000C000000}"/>
    <cellStyle name="Normal" xfId="0" builtinId="0"/>
    <cellStyle name="Normal 10" xfId="9" xr:uid="{00000000-0005-0000-0000-00000E000000}"/>
    <cellStyle name="Normal 11" xfId="10" xr:uid="{00000000-0005-0000-0000-00000F000000}"/>
    <cellStyle name="Normal 12" xfId="11" xr:uid="{00000000-0005-0000-0000-000010000000}"/>
    <cellStyle name="Normal 12 2" xfId="42" xr:uid="{00000000-0005-0000-0000-000011000000}"/>
    <cellStyle name="Normal 13" xfId="7" xr:uid="{00000000-0005-0000-0000-000012000000}"/>
    <cellStyle name="Normal 14" xfId="6" xr:uid="{00000000-0005-0000-0000-000013000000}"/>
    <cellStyle name="Normal 15" xfId="12" xr:uid="{00000000-0005-0000-0000-000014000000}"/>
    <cellStyle name="Normal 16" xfId="33" xr:uid="{00000000-0005-0000-0000-000015000000}"/>
    <cellStyle name="Normal 16 2" xfId="37" xr:uid="{00000000-0005-0000-0000-000016000000}"/>
    <cellStyle name="Normal 16 2 2" xfId="39" xr:uid="{00000000-0005-0000-0000-000017000000}"/>
    <cellStyle name="Normal 16 3" xfId="45" xr:uid="{00000000-0005-0000-0000-000018000000}"/>
    <cellStyle name="Normal 16 3 2" xfId="46" xr:uid="{00000000-0005-0000-0000-000019000000}"/>
    <cellStyle name="Normal 17" xfId="38" xr:uid="{00000000-0005-0000-0000-00001A000000}"/>
    <cellStyle name="Normal 17 2" xfId="40" xr:uid="{00000000-0005-0000-0000-00001B000000}"/>
    <cellStyle name="Normal 18" xfId="47" xr:uid="{00000000-0005-0000-0000-00001C000000}"/>
    <cellStyle name="Normal 18 2" xfId="48" xr:uid="{00000000-0005-0000-0000-00001D000000}"/>
    <cellStyle name="Normal 19" xfId="49" xr:uid="{00000000-0005-0000-0000-00001E000000}"/>
    <cellStyle name="Normal 19 2" xfId="50" xr:uid="{00000000-0005-0000-0000-00001F000000}"/>
    <cellStyle name="Normal 2" xfId="13" xr:uid="{00000000-0005-0000-0000-000020000000}"/>
    <cellStyle name="Normal 2 2" xfId="26" xr:uid="{00000000-0005-0000-0000-000021000000}"/>
    <cellStyle name="Normal 2 2 2" xfId="95" xr:uid="{156EA4B8-5362-4B44-9416-3F7E151CB95F}"/>
    <cellStyle name="Normal 2 3" xfId="27" xr:uid="{00000000-0005-0000-0000-000022000000}"/>
    <cellStyle name="Normal 2 3 3" xfId="51" xr:uid="{00000000-0005-0000-0000-000023000000}"/>
    <cellStyle name="Normal 2 4" xfId="41" xr:uid="{00000000-0005-0000-0000-000024000000}"/>
    <cellStyle name="Normal 2 4 2" xfId="69" xr:uid="{00000000-0005-0000-0000-000025000000}"/>
    <cellStyle name="Normal 2 5" xfId="52" xr:uid="{00000000-0005-0000-0000-000026000000}"/>
    <cellStyle name="Normal 3" xfId="4" xr:uid="{00000000-0005-0000-0000-000027000000}"/>
    <cellStyle name="Normal 3 2" xfId="14" xr:uid="{00000000-0005-0000-0000-000028000000}"/>
    <cellStyle name="Normal 3 3" xfId="93" xr:uid="{00000000-0005-0000-0000-000029000000}"/>
    <cellStyle name="Normal 4" xfId="5" xr:uid="{00000000-0005-0000-0000-00002A000000}"/>
    <cellStyle name="Normal 4 2" xfId="28" xr:uid="{00000000-0005-0000-0000-00002B000000}"/>
    <cellStyle name="Normal 4 2 2" xfId="53" xr:uid="{00000000-0005-0000-0000-00002C000000}"/>
    <cellStyle name="Normal 5" xfId="15" xr:uid="{00000000-0005-0000-0000-00002D000000}"/>
    <cellStyle name="Normal 6" xfId="16" xr:uid="{00000000-0005-0000-0000-00002E000000}"/>
    <cellStyle name="Normal 7" xfId="17" xr:uid="{00000000-0005-0000-0000-00002F000000}"/>
    <cellStyle name="Normal 8" xfId="18" xr:uid="{00000000-0005-0000-0000-000030000000}"/>
    <cellStyle name="Normal 9" xfId="19" xr:uid="{00000000-0005-0000-0000-000031000000}"/>
    <cellStyle name="Normal 9 2" xfId="54" xr:uid="{00000000-0005-0000-0000-000032000000}"/>
    <cellStyle name="Normal 9 3" xfId="55" xr:uid="{00000000-0005-0000-0000-000033000000}"/>
    <cellStyle name="Porcentagem" xfId="2" builtinId="5"/>
    <cellStyle name="Porcentagem 2" xfId="56" xr:uid="{00000000-0005-0000-0000-000035000000}"/>
    <cellStyle name="Porcentagem 2 2" xfId="36" xr:uid="{00000000-0005-0000-0000-000036000000}"/>
    <cellStyle name="Porcentagem 3" xfId="20" xr:uid="{00000000-0005-0000-0000-000037000000}"/>
    <cellStyle name="Separador de milhares 2" xfId="21" xr:uid="{00000000-0005-0000-0000-000038000000}"/>
    <cellStyle name="Separador de milhares 2 2" xfId="59" xr:uid="{00000000-0005-0000-0000-000039000000}"/>
    <cellStyle name="Separador de milhares 2 2 2" xfId="80" xr:uid="{00000000-0005-0000-0000-00003A000000}"/>
    <cellStyle name="Separador de milhares 3" xfId="30" xr:uid="{00000000-0005-0000-0000-00003B000000}"/>
    <cellStyle name="Separador de milhares 3 2" xfId="31" xr:uid="{00000000-0005-0000-0000-00003C000000}"/>
    <cellStyle name="Separador de milhares 3 2 2" xfId="65" xr:uid="{00000000-0005-0000-0000-00003D000000}"/>
    <cellStyle name="Separador de milhares 3 2 2 2" xfId="86" xr:uid="{00000000-0005-0000-0000-00003E000000}"/>
    <cellStyle name="Separador de milhares 3 3" xfId="64" xr:uid="{00000000-0005-0000-0000-00003F000000}"/>
    <cellStyle name="Separador de milhares 3 3 2" xfId="23" xr:uid="{00000000-0005-0000-0000-000040000000}"/>
    <cellStyle name="Separador de milhares 3 3 2 2" xfId="60" xr:uid="{00000000-0005-0000-0000-000041000000}"/>
    <cellStyle name="Separador de milhares 3 3 2 2 2" xfId="81" xr:uid="{00000000-0005-0000-0000-000042000000}"/>
    <cellStyle name="Separador de milhares 3 3 3" xfId="85" xr:uid="{00000000-0005-0000-0000-000043000000}"/>
    <cellStyle name="Vírgula 2" xfId="25" xr:uid="{00000000-0005-0000-0000-000044000000}"/>
    <cellStyle name="Vírgula 2 2" xfId="29" xr:uid="{00000000-0005-0000-0000-000045000000}"/>
    <cellStyle name="Vírgula 2 2 2" xfId="63" xr:uid="{00000000-0005-0000-0000-000046000000}"/>
    <cellStyle name="Vírgula 2 2 2 2" xfId="84" xr:uid="{00000000-0005-0000-0000-000047000000}"/>
    <cellStyle name="Vírgula 2 3" xfId="34" xr:uid="{00000000-0005-0000-0000-000048000000}"/>
    <cellStyle name="Vírgula 2 3 2" xfId="67" xr:uid="{00000000-0005-0000-0000-000049000000}"/>
    <cellStyle name="Vírgula 2 3 2 2" xfId="88" xr:uid="{00000000-0005-0000-0000-00004A000000}"/>
    <cellStyle name="Vírgula 2 4" xfId="62" xr:uid="{00000000-0005-0000-0000-00004B000000}"/>
    <cellStyle name="Vírgula 2 4 2" xfId="83" xr:uid="{00000000-0005-0000-0000-00004C000000}"/>
    <cellStyle name="Vírgula 3" xfId="24" xr:uid="{00000000-0005-0000-0000-00004D000000}"/>
    <cellStyle name="Vírgula 3 2" xfId="61" xr:uid="{00000000-0005-0000-0000-00004E000000}"/>
    <cellStyle name="Vírgula 3 2 2" xfId="82" xr:uid="{00000000-0005-0000-0000-00004F000000}"/>
    <cellStyle name="Vírgula 3 3" xfId="74" xr:uid="{00000000-0005-0000-0000-000050000000}"/>
    <cellStyle name="Vírgula 3 4" xfId="94" xr:uid="{00000000-0005-0000-0000-000051000000}"/>
    <cellStyle name="Vírgula 4" xfId="3" xr:uid="{00000000-0005-0000-0000-000052000000}"/>
    <cellStyle name="Vírgula 4 2" xfId="43" xr:uid="{00000000-0005-0000-0000-000053000000}"/>
    <cellStyle name="Vírgula 4 2 2" xfId="57" xr:uid="{00000000-0005-0000-0000-000054000000}"/>
    <cellStyle name="Vírgula 4 2 2 2" xfId="72" xr:uid="{00000000-0005-0000-0000-000055000000}"/>
    <cellStyle name="Vírgula 4 2 2 2 2" xfId="92" xr:uid="{00000000-0005-0000-0000-000056000000}"/>
    <cellStyle name="Vírgula 4 2 2 3" xfId="78" xr:uid="{00000000-0005-0000-0000-000057000000}"/>
    <cellStyle name="Vírgula 4 2 3" xfId="70" xr:uid="{00000000-0005-0000-0000-000058000000}"/>
    <cellStyle name="Vírgula 4 2 3 2" xfId="90" xr:uid="{00000000-0005-0000-0000-000059000000}"/>
    <cellStyle name="Vírgula 4 3" xfId="66" xr:uid="{00000000-0005-0000-0000-00005A000000}"/>
    <cellStyle name="Vírgula 4 3 2" xfId="87" xr:uid="{00000000-0005-0000-0000-00005B000000}"/>
    <cellStyle name="Vírgula 4 4" xfId="75" xr:uid="{00000000-0005-0000-0000-00005C000000}"/>
    <cellStyle name="Vírgula 4 5" xfId="32" xr:uid="{00000000-0005-0000-0000-00005D000000}"/>
    <cellStyle name="常规_清单Z" xfId="22" xr:uid="{00000000-0005-0000-0000-00005E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310"/>
  <sheetViews>
    <sheetView tabSelected="1" topLeftCell="C1" zoomScale="85" zoomScaleNormal="85" workbookViewId="0">
      <pane xSplit="5" ySplit="12" topLeftCell="K112" activePane="bottomRight" state="frozen"/>
      <selection activeCell="C1" sqref="C1"/>
      <selection pane="topRight" activeCell="I1" sqref="I1"/>
      <selection pane="bottomLeft" activeCell="C14" sqref="C14"/>
      <selection pane="bottomRight" activeCell="U130" sqref="U130"/>
    </sheetView>
  </sheetViews>
  <sheetFormatPr defaultColWidth="9.140625" defaultRowHeight="12.75" outlineLevelCol="1"/>
  <cols>
    <col min="1" max="1" width="25.42578125" style="1" hidden="1" customWidth="1" outlineLevel="1"/>
    <col min="2" max="2" width="25.42578125" style="2" hidden="1" customWidth="1" outlineLevel="1"/>
    <col min="3" max="3" width="3.140625" style="3" customWidth="1" collapsed="1"/>
    <col min="4" max="4" width="9.28515625" style="4" customWidth="1"/>
    <col min="5" max="5" width="70.28515625" style="5" customWidth="1"/>
    <col min="6" max="6" width="13.85546875" style="6" customWidth="1"/>
    <col min="7" max="7" width="7.85546875" style="6" bestFit="1" customWidth="1"/>
    <col min="8" max="10" width="12.28515625" style="7" hidden="1" customWidth="1" outlineLevel="1"/>
    <col min="11" max="11" width="15" style="7" customWidth="1" collapsed="1"/>
    <col min="12" max="12" width="1.7109375" style="8" customWidth="1"/>
    <col min="13" max="13" width="13.7109375" style="9" hidden="1" customWidth="1" outlineLevel="1"/>
    <col min="14" max="16" width="13.7109375" style="3" hidden="1" customWidth="1" outlineLevel="1"/>
    <col min="17" max="17" width="14.5703125" style="10" customWidth="1" collapsed="1"/>
    <col min="18" max="20" width="11.140625" style="10" hidden="1" customWidth="1" outlineLevel="1"/>
    <col min="21" max="21" width="17.7109375" style="10" bestFit="1" customWidth="1" collapsed="1"/>
    <col min="22" max="22" width="1.7109375" style="10" customWidth="1"/>
    <col min="23" max="23" width="29.140625" style="12" hidden="1" customWidth="1"/>
    <col min="24" max="24" width="28.42578125" style="13" hidden="1" customWidth="1"/>
    <col min="25" max="25" width="28.28515625" style="10" hidden="1" customWidth="1"/>
    <col min="26" max="245" width="11.42578125" style="10" customWidth="1"/>
    <col min="246" max="16384" width="9.140625" style="10"/>
  </cols>
  <sheetData>
    <row r="1" spans="1:50">
      <c r="C1" s="105"/>
      <c r="D1" s="106"/>
      <c r="E1" s="107"/>
      <c r="F1" s="108"/>
      <c r="G1" s="108"/>
      <c r="H1" s="109"/>
      <c r="I1" s="109"/>
      <c r="J1" s="109"/>
      <c r="K1" s="109"/>
      <c r="L1" s="110"/>
      <c r="M1" s="111"/>
      <c r="N1" s="105"/>
      <c r="O1" s="105"/>
      <c r="P1" s="105"/>
      <c r="Q1" s="112"/>
      <c r="R1" s="112"/>
      <c r="S1" s="113"/>
      <c r="T1" s="112"/>
      <c r="U1" s="112"/>
      <c r="V1" s="112"/>
      <c r="W1" s="115"/>
      <c r="X1" s="116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</row>
    <row r="2" spans="1:50" ht="5.25" customHeight="1">
      <c r="C2" s="105"/>
      <c r="D2" s="106"/>
      <c r="E2" s="117"/>
      <c r="F2" s="139"/>
      <c r="G2" s="118"/>
      <c r="H2" s="109"/>
      <c r="I2" s="109"/>
      <c r="J2" s="109"/>
      <c r="K2" s="109"/>
      <c r="L2" s="110"/>
      <c r="M2" s="119"/>
      <c r="N2" s="120"/>
      <c r="O2" s="120"/>
      <c r="P2" s="120"/>
      <c r="Q2" s="121"/>
      <c r="R2" s="112"/>
      <c r="S2" s="112"/>
      <c r="T2" s="112"/>
      <c r="U2" s="112"/>
      <c r="V2" s="112"/>
      <c r="W2" s="115"/>
      <c r="X2" s="116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</row>
    <row r="3" spans="1:50" s="16" customFormat="1" ht="16.149999999999999" customHeight="1">
      <c r="A3" s="14"/>
      <c r="B3" s="15"/>
      <c r="C3" s="122"/>
      <c r="D3" s="184" t="s">
        <v>174</v>
      </c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25"/>
      <c r="W3" s="115"/>
      <c r="X3" s="126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</row>
    <row r="4" spans="1:50" s="16" customFormat="1" ht="16.149999999999999" customHeight="1">
      <c r="A4" s="14"/>
      <c r="B4" s="15"/>
      <c r="C4" s="122"/>
      <c r="D4" s="104" t="s">
        <v>203</v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 t="s">
        <v>279</v>
      </c>
      <c r="R4" s="104"/>
      <c r="S4" s="104"/>
      <c r="T4" s="104"/>
      <c r="U4" s="104"/>
      <c r="V4" s="125"/>
      <c r="W4" s="115"/>
      <c r="X4" s="126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</row>
    <row r="5" spans="1:50" s="16" customFormat="1" ht="16.149999999999999" customHeight="1">
      <c r="A5" s="14"/>
      <c r="B5" s="15"/>
      <c r="C5" s="122"/>
      <c r="D5" s="104" t="s">
        <v>204</v>
      </c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 t="s">
        <v>280</v>
      </c>
      <c r="R5" s="104"/>
      <c r="S5" s="104"/>
      <c r="T5" s="104"/>
      <c r="U5" s="104"/>
      <c r="V5" s="125"/>
      <c r="W5" s="115"/>
      <c r="X5" s="126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</row>
    <row r="6" spans="1:50" s="16" customFormat="1" ht="16.149999999999999" customHeight="1">
      <c r="A6" s="14"/>
      <c r="B6" s="15"/>
      <c r="C6" s="122"/>
      <c r="D6" s="104" t="s">
        <v>205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25"/>
      <c r="W6" s="115"/>
      <c r="X6" s="126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</row>
    <row r="7" spans="1:50" s="16" customFormat="1" ht="16.149999999999999" customHeight="1">
      <c r="A7" s="14"/>
      <c r="B7" s="15"/>
      <c r="C7" s="122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25"/>
      <c r="W7" s="115"/>
      <c r="X7" s="126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</row>
    <row r="8" spans="1:50" ht="9.75" customHeight="1">
      <c r="C8" s="105"/>
      <c r="D8" s="112"/>
      <c r="E8" s="107"/>
      <c r="F8" s="108"/>
      <c r="G8" s="118"/>
      <c r="H8" s="109"/>
      <c r="I8" s="109"/>
      <c r="J8" s="109"/>
      <c r="K8" s="109"/>
      <c r="L8" s="110"/>
      <c r="M8" s="111"/>
      <c r="N8" s="105"/>
      <c r="O8" s="105"/>
      <c r="P8" s="105"/>
      <c r="Q8" s="112"/>
      <c r="R8" s="112"/>
      <c r="S8" s="112"/>
      <c r="T8" s="112"/>
      <c r="U8" s="112"/>
      <c r="V8" s="112"/>
      <c r="W8" s="115"/>
      <c r="X8" s="116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</row>
    <row r="9" spans="1:50" ht="9.75" customHeight="1" thickBot="1">
      <c r="C9" s="105"/>
      <c r="D9" s="112"/>
      <c r="E9" s="107"/>
      <c r="F9" s="108"/>
      <c r="G9" s="118"/>
      <c r="H9" s="109"/>
      <c r="I9" s="109"/>
      <c r="J9" s="109"/>
      <c r="K9" s="109"/>
      <c r="L9" s="110"/>
      <c r="M9" s="111"/>
      <c r="N9" s="105"/>
      <c r="O9" s="105"/>
      <c r="P9" s="105"/>
      <c r="Q9" s="112"/>
      <c r="R9" s="112"/>
      <c r="S9" s="112"/>
      <c r="T9" s="112"/>
      <c r="U9" s="112"/>
      <c r="V9" s="112"/>
      <c r="W9" s="115"/>
      <c r="X9" s="116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</row>
    <row r="10" spans="1:50" ht="18" customHeight="1" thickBot="1">
      <c r="C10" s="105"/>
      <c r="D10" s="197" t="s">
        <v>0</v>
      </c>
      <c r="E10" s="185" t="s">
        <v>1</v>
      </c>
      <c r="F10" s="185" t="s">
        <v>201</v>
      </c>
      <c r="G10" s="185" t="s">
        <v>2</v>
      </c>
      <c r="H10" s="187" t="s">
        <v>175</v>
      </c>
      <c r="I10" s="188"/>
      <c r="J10" s="188"/>
      <c r="K10" s="189"/>
      <c r="L10" s="17"/>
      <c r="M10" s="40" t="s">
        <v>11</v>
      </c>
      <c r="N10" s="41"/>
      <c r="O10" s="41"/>
      <c r="P10" s="42"/>
      <c r="Q10" s="195" t="s">
        <v>11</v>
      </c>
      <c r="R10" s="47" t="s">
        <v>7</v>
      </c>
      <c r="S10" s="46"/>
      <c r="T10" s="46"/>
      <c r="U10" s="193" t="s">
        <v>176</v>
      </c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</row>
    <row r="11" spans="1:50" ht="18" customHeight="1" thickBot="1">
      <c r="C11" s="105"/>
      <c r="D11" s="198"/>
      <c r="E11" s="186"/>
      <c r="F11" s="186"/>
      <c r="G11" s="186"/>
      <c r="H11" s="190"/>
      <c r="I11" s="191"/>
      <c r="J11" s="191"/>
      <c r="K11" s="192"/>
      <c r="L11" s="19"/>
      <c r="M11" s="43" t="s">
        <v>3</v>
      </c>
      <c r="N11" s="44" t="s">
        <v>4</v>
      </c>
      <c r="O11" s="44" t="s">
        <v>5</v>
      </c>
      <c r="P11" s="45" t="s">
        <v>6</v>
      </c>
      <c r="Q11" s="196"/>
      <c r="R11" s="48" t="s">
        <v>8</v>
      </c>
      <c r="S11" s="18" t="s">
        <v>9</v>
      </c>
      <c r="T11" s="18" t="s">
        <v>10</v>
      </c>
      <c r="U11" s="194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</row>
    <row r="12" spans="1:50" ht="16.149999999999999" customHeight="1" thickBot="1">
      <c r="A12" s="1" t="s">
        <v>12</v>
      </c>
      <c r="B12" s="2" t="s">
        <v>13</v>
      </c>
      <c r="C12" s="105"/>
      <c r="H12" s="20"/>
      <c r="I12" s="20"/>
      <c r="J12" s="20"/>
      <c r="K12" s="20"/>
      <c r="L12" s="21"/>
      <c r="Q12" s="103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</row>
    <row r="13" spans="1:50">
      <c r="A13" s="22">
        <v>1</v>
      </c>
      <c r="B13" s="23">
        <v>1</v>
      </c>
      <c r="C13" s="123"/>
      <c r="D13" s="56">
        <v>1</v>
      </c>
      <c r="E13" s="57" t="s">
        <v>29</v>
      </c>
      <c r="F13" s="163"/>
      <c r="G13" s="58"/>
      <c r="H13" s="59"/>
      <c r="I13" s="59"/>
      <c r="J13" s="59"/>
      <c r="K13" s="60"/>
      <c r="L13" s="24"/>
      <c r="M13" s="79"/>
      <c r="N13" s="80"/>
      <c r="O13" s="80"/>
      <c r="P13" s="92"/>
      <c r="Q13" s="97"/>
      <c r="R13" s="98"/>
      <c r="S13" s="98"/>
      <c r="T13" s="98"/>
      <c r="U13" s="98">
        <f>SUBTOTAL(9,U15:U27)</f>
        <v>1734.6620000000003</v>
      </c>
      <c r="W13" s="25"/>
      <c r="X13" s="26"/>
      <c r="Y13" s="27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</row>
    <row r="14" spans="1:50">
      <c r="A14" s="22"/>
      <c r="B14" s="23"/>
      <c r="C14" s="123"/>
      <c r="D14" s="61"/>
      <c r="E14" s="62"/>
      <c r="F14" s="164"/>
      <c r="G14" s="63"/>
      <c r="H14" s="64"/>
      <c r="I14" s="64"/>
      <c r="J14" s="64"/>
      <c r="K14" s="65"/>
      <c r="L14" s="24"/>
      <c r="M14" s="81"/>
      <c r="N14" s="82"/>
      <c r="O14" s="82"/>
      <c r="P14" s="93"/>
      <c r="Q14" s="86"/>
      <c r="R14" s="99"/>
      <c r="S14" s="99"/>
      <c r="T14" s="99"/>
      <c r="U14" s="99"/>
      <c r="W14" s="25"/>
      <c r="X14" s="26"/>
      <c r="Y14" s="27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</row>
    <row r="15" spans="1:50" ht="165" customHeight="1">
      <c r="A15" s="22" t="s">
        <v>14</v>
      </c>
      <c r="B15" s="23" t="s">
        <v>14</v>
      </c>
      <c r="C15" s="123"/>
      <c r="D15" s="49" t="s">
        <v>14</v>
      </c>
      <c r="E15" s="50" t="s">
        <v>38</v>
      </c>
      <c r="F15" s="54" t="s">
        <v>200</v>
      </c>
      <c r="G15" s="51" t="s">
        <v>74</v>
      </c>
      <c r="H15" s="52">
        <v>0</v>
      </c>
      <c r="I15" s="52"/>
      <c r="J15" s="52">
        <v>0</v>
      </c>
      <c r="K15" s="53">
        <v>326.51</v>
      </c>
      <c r="L15" s="28"/>
      <c r="M15" s="83">
        <v>1</v>
      </c>
      <c r="N15" s="84">
        <v>1</v>
      </c>
      <c r="O15" s="84">
        <v>1</v>
      </c>
      <c r="P15" s="94">
        <v>1</v>
      </c>
      <c r="Q15" s="100">
        <f>0.5*0.4</f>
        <v>0.2</v>
      </c>
      <c r="R15" s="52">
        <f t="shared" ref="R15:R27" si="0">$Q15*H15</f>
        <v>0</v>
      </c>
      <c r="S15" s="52">
        <f t="shared" ref="S15:S27" si="1">$Q15*I15</f>
        <v>0</v>
      </c>
      <c r="T15" s="52">
        <f t="shared" ref="T15:T27" si="2">$Q15*J15</f>
        <v>0</v>
      </c>
      <c r="U15" s="52">
        <f>K15*Q15</f>
        <v>65.302000000000007</v>
      </c>
      <c r="W15" s="25" t="e">
        <f>#REF!</f>
        <v>#REF!</v>
      </c>
      <c r="X15" s="26"/>
      <c r="Y15" s="27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</row>
    <row r="16" spans="1:50" ht="51">
      <c r="A16" s="22" t="s">
        <v>14</v>
      </c>
      <c r="B16" s="23" t="s">
        <v>14</v>
      </c>
      <c r="C16" s="123"/>
      <c r="D16" s="49" t="s">
        <v>16</v>
      </c>
      <c r="E16" s="50" t="s">
        <v>143</v>
      </c>
      <c r="F16" s="54" t="s">
        <v>177</v>
      </c>
      <c r="G16" s="51" t="s">
        <v>145</v>
      </c>
      <c r="H16" s="52">
        <v>0</v>
      </c>
      <c r="I16" s="52"/>
      <c r="J16" s="52">
        <v>0</v>
      </c>
      <c r="K16" s="53">
        <v>20.32</v>
      </c>
      <c r="L16" s="28"/>
      <c r="M16" s="83">
        <v>1</v>
      </c>
      <c r="N16" s="84">
        <v>1</v>
      </c>
      <c r="O16" s="84">
        <v>1</v>
      </c>
      <c r="P16" s="94">
        <v>1</v>
      </c>
      <c r="Q16" s="100">
        <v>1</v>
      </c>
      <c r="R16" s="52">
        <f t="shared" si="0"/>
        <v>0</v>
      </c>
      <c r="S16" s="52">
        <f t="shared" si="1"/>
        <v>0</v>
      </c>
      <c r="T16" s="52">
        <f t="shared" si="2"/>
        <v>0</v>
      </c>
      <c r="U16" s="52">
        <f t="shared" ref="U16:U27" si="3">K16*Q16</f>
        <v>20.32</v>
      </c>
      <c r="W16" s="25" t="e">
        <f>#REF!</f>
        <v>#REF!</v>
      </c>
      <c r="X16" s="26"/>
      <c r="Y16" s="27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</row>
    <row r="17" spans="1:50" ht="51">
      <c r="A17" s="22" t="s">
        <v>14</v>
      </c>
      <c r="B17" s="23" t="s">
        <v>14</v>
      </c>
      <c r="C17" s="123"/>
      <c r="D17" s="49" t="s">
        <v>17</v>
      </c>
      <c r="E17" s="50" t="s">
        <v>144</v>
      </c>
      <c r="F17" s="54" t="s">
        <v>178</v>
      </c>
      <c r="G17" s="51" t="s">
        <v>15</v>
      </c>
      <c r="H17" s="52">
        <v>0</v>
      </c>
      <c r="I17" s="52"/>
      <c r="J17" s="52">
        <v>0</v>
      </c>
      <c r="K17" s="53">
        <v>23.5</v>
      </c>
      <c r="L17" s="28"/>
      <c r="M17" s="83">
        <v>1</v>
      </c>
      <c r="N17" s="84">
        <v>1</v>
      </c>
      <c r="O17" s="84">
        <v>1</v>
      </c>
      <c r="P17" s="94">
        <v>1</v>
      </c>
      <c r="Q17" s="100">
        <v>1</v>
      </c>
      <c r="R17" s="52">
        <f t="shared" si="0"/>
        <v>0</v>
      </c>
      <c r="S17" s="52">
        <f t="shared" si="1"/>
        <v>0</v>
      </c>
      <c r="T17" s="52">
        <f t="shared" si="2"/>
        <v>0</v>
      </c>
      <c r="U17" s="52">
        <f t="shared" si="3"/>
        <v>23.5</v>
      </c>
      <c r="W17" s="25" t="e">
        <f>#REF!</f>
        <v>#REF!</v>
      </c>
      <c r="X17" s="26"/>
      <c r="Y17" s="27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</row>
    <row r="18" spans="1:50" ht="51">
      <c r="A18" s="22"/>
      <c r="B18" s="23"/>
      <c r="C18" s="123"/>
      <c r="D18" s="49" t="s">
        <v>18</v>
      </c>
      <c r="E18" s="50" t="s">
        <v>39</v>
      </c>
      <c r="F18" s="54" t="s">
        <v>179</v>
      </c>
      <c r="G18" s="51" t="s">
        <v>145</v>
      </c>
      <c r="H18" s="52">
        <v>0</v>
      </c>
      <c r="I18" s="52"/>
      <c r="J18" s="52">
        <v>0</v>
      </c>
      <c r="K18" s="53">
        <v>37.880000000000003</v>
      </c>
      <c r="L18" s="28"/>
      <c r="M18" s="83"/>
      <c r="N18" s="84">
        <v>4</v>
      </c>
      <c r="O18" s="84"/>
      <c r="P18" s="94"/>
      <c r="Q18" s="100">
        <v>3</v>
      </c>
      <c r="R18" s="52">
        <f t="shared" si="0"/>
        <v>0</v>
      </c>
      <c r="S18" s="52">
        <f t="shared" si="1"/>
        <v>0</v>
      </c>
      <c r="T18" s="52">
        <f t="shared" si="2"/>
        <v>0</v>
      </c>
      <c r="U18" s="52">
        <f t="shared" si="3"/>
        <v>113.64000000000001</v>
      </c>
      <c r="W18" s="25" t="e">
        <f>#REF!</f>
        <v>#REF!</v>
      </c>
      <c r="X18" s="26"/>
      <c r="Y18" s="27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</row>
    <row r="19" spans="1:50" ht="51">
      <c r="A19" s="22"/>
      <c r="B19" s="23"/>
      <c r="C19" s="123"/>
      <c r="D19" s="49" t="s">
        <v>95</v>
      </c>
      <c r="E19" s="50" t="s">
        <v>40</v>
      </c>
      <c r="F19" s="54" t="s">
        <v>179</v>
      </c>
      <c r="G19" s="51" t="s">
        <v>145</v>
      </c>
      <c r="H19" s="52">
        <v>0</v>
      </c>
      <c r="I19" s="52"/>
      <c r="J19" s="52">
        <v>0</v>
      </c>
      <c r="K19" s="53">
        <v>37.880000000000003</v>
      </c>
      <c r="L19" s="28"/>
      <c r="M19" s="83"/>
      <c r="N19" s="84">
        <v>4</v>
      </c>
      <c r="O19" s="84"/>
      <c r="P19" s="94"/>
      <c r="Q19" s="100">
        <v>5</v>
      </c>
      <c r="R19" s="52">
        <f t="shared" si="0"/>
        <v>0</v>
      </c>
      <c r="S19" s="52">
        <f t="shared" si="1"/>
        <v>0</v>
      </c>
      <c r="T19" s="52">
        <f t="shared" si="2"/>
        <v>0</v>
      </c>
      <c r="U19" s="52">
        <f t="shared" si="3"/>
        <v>189.4</v>
      </c>
      <c r="W19" s="25" t="e">
        <f>#REF!</f>
        <v>#REF!</v>
      </c>
      <c r="X19" s="26"/>
      <c r="Y19" s="27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</row>
    <row r="20" spans="1:50" ht="51">
      <c r="A20" s="22"/>
      <c r="B20" s="23"/>
      <c r="C20" s="123"/>
      <c r="D20" s="49" t="s">
        <v>32</v>
      </c>
      <c r="E20" s="50" t="s">
        <v>30</v>
      </c>
      <c r="F20" s="54" t="s">
        <v>177</v>
      </c>
      <c r="G20" s="51" t="s">
        <v>145</v>
      </c>
      <c r="H20" s="52">
        <v>0</v>
      </c>
      <c r="I20" s="52"/>
      <c r="J20" s="52">
        <v>0</v>
      </c>
      <c r="K20" s="53">
        <v>20.32</v>
      </c>
      <c r="L20" s="28"/>
      <c r="M20" s="83"/>
      <c r="N20" s="84">
        <v>4</v>
      </c>
      <c r="O20" s="84"/>
      <c r="P20" s="94"/>
      <c r="Q20" s="100">
        <v>25</v>
      </c>
      <c r="R20" s="52">
        <f t="shared" si="0"/>
        <v>0</v>
      </c>
      <c r="S20" s="52">
        <f t="shared" si="1"/>
        <v>0</v>
      </c>
      <c r="T20" s="52">
        <f t="shared" si="2"/>
        <v>0</v>
      </c>
      <c r="U20" s="52">
        <f t="shared" si="3"/>
        <v>508</v>
      </c>
      <c r="W20" s="25" t="e">
        <f>#REF!</f>
        <v>#REF!</v>
      </c>
      <c r="X20" s="26"/>
      <c r="Y20" s="27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</row>
    <row r="21" spans="1:50" ht="51">
      <c r="A21" s="22"/>
      <c r="B21" s="23"/>
      <c r="C21" s="123"/>
      <c r="D21" s="49" t="s">
        <v>96</v>
      </c>
      <c r="E21" s="50" t="s">
        <v>41</v>
      </c>
      <c r="F21" s="54" t="s">
        <v>177</v>
      </c>
      <c r="G21" s="51" t="s">
        <v>145</v>
      </c>
      <c r="H21" s="52">
        <v>0</v>
      </c>
      <c r="I21" s="52"/>
      <c r="J21" s="52">
        <v>0</v>
      </c>
      <c r="K21" s="53">
        <v>20.32</v>
      </c>
      <c r="L21" s="28"/>
      <c r="M21" s="83"/>
      <c r="N21" s="84">
        <v>4</v>
      </c>
      <c r="O21" s="84"/>
      <c r="P21" s="94"/>
      <c r="Q21" s="100">
        <v>2</v>
      </c>
      <c r="R21" s="52">
        <f t="shared" si="0"/>
        <v>0</v>
      </c>
      <c r="S21" s="52">
        <f t="shared" si="1"/>
        <v>0</v>
      </c>
      <c r="T21" s="52">
        <f t="shared" si="2"/>
        <v>0</v>
      </c>
      <c r="U21" s="52">
        <f t="shared" si="3"/>
        <v>40.64</v>
      </c>
      <c r="W21" s="25" t="e">
        <f>#REF!</f>
        <v>#REF!</v>
      </c>
      <c r="X21" s="26"/>
      <c r="Y21" s="27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</row>
    <row r="22" spans="1:50" ht="51">
      <c r="A22" s="22"/>
      <c r="B22" s="23"/>
      <c r="C22" s="123"/>
      <c r="D22" s="49" t="s">
        <v>33</v>
      </c>
      <c r="E22" s="50" t="s">
        <v>142</v>
      </c>
      <c r="F22" s="54" t="s">
        <v>199</v>
      </c>
      <c r="G22" s="51" t="s">
        <v>145</v>
      </c>
      <c r="H22" s="52">
        <v>0</v>
      </c>
      <c r="I22" s="52"/>
      <c r="J22" s="52">
        <v>0</v>
      </c>
      <c r="K22" s="53">
        <v>27.7</v>
      </c>
      <c r="L22" s="28"/>
      <c r="M22" s="83"/>
      <c r="N22" s="84">
        <v>4</v>
      </c>
      <c r="O22" s="84"/>
      <c r="P22" s="94"/>
      <c r="Q22" s="100">
        <v>5</v>
      </c>
      <c r="R22" s="52">
        <f t="shared" si="0"/>
        <v>0</v>
      </c>
      <c r="S22" s="52">
        <f t="shared" si="1"/>
        <v>0</v>
      </c>
      <c r="T22" s="52">
        <f t="shared" si="2"/>
        <v>0</v>
      </c>
      <c r="U22" s="52">
        <f t="shared" si="3"/>
        <v>138.5</v>
      </c>
      <c r="W22" s="25" t="e">
        <f>#REF!</f>
        <v>#REF!</v>
      </c>
      <c r="X22" s="26"/>
      <c r="Y22" s="27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</row>
    <row r="23" spans="1:50" ht="51">
      <c r="A23" s="22"/>
      <c r="B23" s="23"/>
      <c r="C23" s="123"/>
      <c r="D23" s="49" t="s">
        <v>34</v>
      </c>
      <c r="E23" s="50" t="s">
        <v>141</v>
      </c>
      <c r="F23" s="54" t="s">
        <v>177</v>
      </c>
      <c r="G23" s="51" t="s">
        <v>145</v>
      </c>
      <c r="H23" s="52">
        <v>0</v>
      </c>
      <c r="I23" s="52"/>
      <c r="J23" s="52">
        <v>0</v>
      </c>
      <c r="K23" s="53">
        <v>20.32</v>
      </c>
      <c r="L23" s="28"/>
      <c r="M23" s="83"/>
      <c r="N23" s="84">
        <v>4</v>
      </c>
      <c r="O23" s="84"/>
      <c r="P23" s="94"/>
      <c r="Q23" s="100">
        <v>5</v>
      </c>
      <c r="R23" s="52">
        <f t="shared" si="0"/>
        <v>0</v>
      </c>
      <c r="S23" s="52">
        <f t="shared" si="1"/>
        <v>0</v>
      </c>
      <c r="T23" s="52">
        <f t="shared" si="2"/>
        <v>0</v>
      </c>
      <c r="U23" s="52">
        <f t="shared" si="3"/>
        <v>101.6</v>
      </c>
      <c r="W23" s="25" t="e">
        <f>#REF!</f>
        <v>#REF!</v>
      </c>
      <c r="X23" s="26"/>
      <c r="Y23" s="27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</row>
    <row r="24" spans="1:50" ht="51">
      <c r="A24" s="22"/>
      <c r="B24" s="23"/>
      <c r="C24" s="123"/>
      <c r="D24" s="49" t="s">
        <v>35</v>
      </c>
      <c r="E24" s="50" t="s">
        <v>140</v>
      </c>
      <c r="F24" s="54" t="s">
        <v>177</v>
      </c>
      <c r="G24" s="51" t="s">
        <v>145</v>
      </c>
      <c r="H24" s="52">
        <v>0</v>
      </c>
      <c r="I24" s="52"/>
      <c r="J24" s="52">
        <v>0</v>
      </c>
      <c r="K24" s="53">
        <v>20.32</v>
      </c>
      <c r="L24" s="28"/>
      <c r="M24" s="83"/>
      <c r="N24" s="84">
        <v>4</v>
      </c>
      <c r="O24" s="84"/>
      <c r="P24" s="94"/>
      <c r="Q24" s="100">
        <v>3</v>
      </c>
      <c r="R24" s="52">
        <f t="shared" si="0"/>
        <v>0</v>
      </c>
      <c r="S24" s="52">
        <f t="shared" si="1"/>
        <v>0</v>
      </c>
      <c r="T24" s="52">
        <f t="shared" si="2"/>
        <v>0</v>
      </c>
      <c r="U24" s="52">
        <f t="shared" si="3"/>
        <v>60.96</v>
      </c>
      <c r="W24" s="25" t="e">
        <f>#REF!</f>
        <v>#REF!</v>
      </c>
      <c r="X24" s="26"/>
      <c r="Y24" s="27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</row>
    <row r="25" spans="1:50" ht="51">
      <c r="A25" s="22"/>
      <c r="B25" s="23"/>
      <c r="C25" s="123"/>
      <c r="D25" s="49" t="s">
        <v>97</v>
      </c>
      <c r="E25" s="50" t="s">
        <v>139</v>
      </c>
      <c r="F25" s="54" t="s">
        <v>179</v>
      </c>
      <c r="G25" s="51" t="s">
        <v>145</v>
      </c>
      <c r="H25" s="52">
        <v>0</v>
      </c>
      <c r="I25" s="52"/>
      <c r="J25" s="52">
        <v>0</v>
      </c>
      <c r="K25" s="53">
        <v>37.880000000000003</v>
      </c>
      <c r="L25" s="28"/>
      <c r="M25" s="83"/>
      <c r="N25" s="84">
        <v>4</v>
      </c>
      <c r="O25" s="84"/>
      <c r="P25" s="94"/>
      <c r="Q25" s="100">
        <v>3</v>
      </c>
      <c r="R25" s="52">
        <f t="shared" si="0"/>
        <v>0</v>
      </c>
      <c r="S25" s="52">
        <f t="shared" si="1"/>
        <v>0</v>
      </c>
      <c r="T25" s="52">
        <f t="shared" si="2"/>
        <v>0</v>
      </c>
      <c r="U25" s="52">
        <f t="shared" si="3"/>
        <v>113.64000000000001</v>
      </c>
      <c r="W25" s="25" t="e">
        <f>#REF!</f>
        <v>#REF!</v>
      </c>
      <c r="X25" s="26"/>
      <c r="Y25" s="27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</row>
    <row r="26" spans="1:50" ht="51">
      <c r="A26" s="22"/>
      <c r="B26" s="23"/>
      <c r="C26" s="123"/>
      <c r="D26" s="49" t="s">
        <v>98</v>
      </c>
      <c r="E26" s="50" t="s">
        <v>42</v>
      </c>
      <c r="F26" s="54" t="s">
        <v>178</v>
      </c>
      <c r="G26" s="51" t="s">
        <v>15</v>
      </c>
      <c r="H26" s="52">
        <v>0</v>
      </c>
      <c r="I26" s="52"/>
      <c r="J26" s="52">
        <v>0</v>
      </c>
      <c r="K26" s="53">
        <v>23.5</v>
      </c>
      <c r="L26" s="28"/>
      <c r="M26" s="83"/>
      <c r="N26" s="84">
        <v>4</v>
      </c>
      <c r="O26" s="84"/>
      <c r="P26" s="94"/>
      <c r="Q26" s="100">
        <v>4</v>
      </c>
      <c r="R26" s="52">
        <f t="shared" si="0"/>
        <v>0</v>
      </c>
      <c r="S26" s="52">
        <f t="shared" si="1"/>
        <v>0</v>
      </c>
      <c r="T26" s="52">
        <f t="shared" si="2"/>
        <v>0</v>
      </c>
      <c r="U26" s="52">
        <f t="shared" si="3"/>
        <v>94</v>
      </c>
      <c r="W26" s="25" t="e">
        <f>#REF!</f>
        <v>#REF!</v>
      </c>
      <c r="X26" s="26"/>
      <c r="Y26" s="27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</row>
    <row r="27" spans="1:50" ht="51">
      <c r="A27" s="22" t="s">
        <v>14</v>
      </c>
      <c r="B27" s="23" t="s">
        <v>14</v>
      </c>
      <c r="C27" s="123"/>
      <c r="D27" s="49" t="s">
        <v>99</v>
      </c>
      <c r="E27" s="50" t="s">
        <v>31</v>
      </c>
      <c r="F27" s="54" t="s">
        <v>179</v>
      </c>
      <c r="G27" s="51" t="s">
        <v>145</v>
      </c>
      <c r="H27" s="52">
        <v>0</v>
      </c>
      <c r="I27" s="52"/>
      <c r="J27" s="52">
        <v>0</v>
      </c>
      <c r="K27" s="53">
        <v>37.880000000000003</v>
      </c>
      <c r="L27" s="28"/>
      <c r="M27" s="83"/>
      <c r="N27" s="84">
        <v>4</v>
      </c>
      <c r="O27" s="84"/>
      <c r="P27" s="94"/>
      <c r="Q27" s="100">
        <v>7</v>
      </c>
      <c r="R27" s="52">
        <f t="shared" si="0"/>
        <v>0</v>
      </c>
      <c r="S27" s="52">
        <f t="shared" si="1"/>
        <v>0</v>
      </c>
      <c r="T27" s="52">
        <f t="shared" si="2"/>
        <v>0</v>
      </c>
      <c r="U27" s="52">
        <f t="shared" si="3"/>
        <v>265.16000000000003</v>
      </c>
      <c r="W27" s="25" t="e">
        <f>#REF!</f>
        <v>#REF!</v>
      </c>
      <c r="X27" s="26"/>
      <c r="Y27" s="27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</row>
    <row r="28" spans="1:50" ht="15" customHeight="1">
      <c r="A28" s="22">
        <v>2</v>
      </c>
      <c r="B28" s="23">
        <v>2</v>
      </c>
      <c r="C28" s="123"/>
      <c r="D28" s="66">
        <v>2</v>
      </c>
      <c r="E28" s="67" t="s">
        <v>26</v>
      </c>
      <c r="F28" s="165"/>
      <c r="G28" s="68"/>
      <c r="H28" s="69"/>
      <c r="I28" s="69"/>
      <c r="J28" s="69"/>
      <c r="K28" s="70"/>
      <c r="L28" s="29"/>
      <c r="M28" s="85"/>
      <c r="N28" s="69"/>
      <c r="O28" s="69"/>
      <c r="P28" s="70"/>
      <c r="Q28" s="85"/>
      <c r="R28" s="101"/>
      <c r="S28" s="101"/>
      <c r="T28" s="101"/>
      <c r="U28" s="101">
        <f>SUBTOTAL(9, U30:U33)</f>
        <v>3209.83</v>
      </c>
      <c r="W28" s="25"/>
      <c r="X28" s="26"/>
      <c r="Y28" s="27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</row>
    <row r="29" spans="1:50">
      <c r="A29" s="22"/>
      <c r="B29" s="23"/>
      <c r="C29" s="123"/>
      <c r="D29" s="61"/>
      <c r="E29" s="62"/>
      <c r="F29" s="164"/>
      <c r="G29" s="63"/>
      <c r="H29" s="64"/>
      <c r="I29" s="64"/>
      <c r="J29" s="64"/>
      <c r="K29" s="65"/>
      <c r="L29" s="29"/>
      <c r="M29" s="86"/>
      <c r="N29" s="64"/>
      <c r="O29" s="64"/>
      <c r="P29" s="65"/>
      <c r="Q29" s="86"/>
      <c r="R29" s="99"/>
      <c r="S29" s="99"/>
      <c r="T29" s="99"/>
      <c r="U29" s="99"/>
      <c r="W29" s="25"/>
      <c r="X29" s="26"/>
      <c r="Y29" s="27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</row>
    <row r="30" spans="1:50" ht="25.5">
      <c r="A30" s="30" t="s">
        <v>24</v>
      </c>
      <c r="B30" s="31" t="s">
        <v>21</v>
      </c>
      <c r="C30" s="123"/>
      <c r="D30" s="55" t="s">
        <v>19</v>
      </c>
      <c r="E30" s="50" t="s">
        <v>27</v>
      </c>
      <c r="F30" s="54" t="s">
        <v>146</v>
      </c>
      <c r="G30" s="54" t="s">
        <v>25</v>
      </c>
      <c r="H30" s="52"/>
      <c r="I30" s="52"/>
      <c r="J30" s="52">
        <v>0</v>
      </c>
      <c r="K30" s="53">
        <v>220.71</v>
      </c>
      <c r="L30" s="28"/>
      <c r="M30" s="83">
        <v>2</v>
      </c>
      <c r="N30" s="84">
        <v>10</v>
      </c>
      <c r="O30" s="84">
        <v>16</v>
      </c>
      <c r="P30" s="94">
        <v>10</v>
      </c>
      <c r="Q30" s="100">
        <v>5</v>
      </c>
      <c r="R30" s="52">
        <f t="shared" ref="R30:T33" si="4">$Q30*H30</f>
        <v>0</v>
      </c>
      <c r="S30" s="52">
        <f t="shared" si="4"/>
        <v>0</v>
      </c>
      <c r="T30" s="52">
        <f t="shared" si="4"/>
        <v>0</v>
      </c>
      <c r="U30" s="52">
        <f>K30*Q30</f>
        <v>1103.55</v>
      </c>
      <c r="W30" s="25" t="e">
        <f>#REF!</f>
        <v>#REF!</v>
      </c>
      <c r="X30" s="26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</row>
    <row r="31" spans="1:50" ht="25.5">
      <c r="A31" s="30"/>
      <c r="B31" s="31"/>
      <c r="C31" s="123"/>
      <c r="D31" s="55" t="s">
        <v>20</v>
      </c>
      <c r="E31" s="50" t="s">
        <v>28</v>
      </c>
      <c r="F31" s="54" t="s">
        <v>147</v>
      </c>
      <c r="G31" s="54" t="s">
        <v>25</v>
      </c>
      <c r="H31" s="52"/>
      <c r="I31" s="52"/>
      <c r="J31" s="52">
        <v>0</v>
      </c>
      <c r="K31" s="53">
        <v>205.17</v>
      </c>
      <c r="L31" s="28"/>
      <c r="M31" s="83">
        <v>5</v>
      </c>
      <c r="N31" s="84">
        <v>7</v>
      </c>
      <c r="O31" s="84">
        <v>18</v>
      </c>
      <c r="P31" s="94">
        <v>7</v>
      </c>
      <c r="Q31" s="100">
        <v>6</v>
      </c>
      <c r="R31" s="52">
        <f t="shared" si="4"/>
        <v>0</v>
      </c>
      <c r="S31" s="52">
        <f t="shared" si="4"/>
        <v>0</v>
      </c>
      <c r="T31" s="52">
        <f t="shared" si="4"/>
        <v>0</v>
      </c>
      <c r="U31" s="52">
        <f t="shared" ref="U31:U33" si="5">K31*Q31</f>
        <v>1231.02</v>
      </c>
      <c r="W31" s="25" t="e">
        <f>#REF!</f>
        <v>#REF!</v>
      </c>
      <c r="X31" s="26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</row>
    <row r="32" spans="1:50" ht="25.5">
      <c r="A32" s="30"/>
      <c r="B32" s="31"/>
      <c r="C32" s="123"/>
      <c r="D32" s="55" t="s">
        <v>36</v>
      </c>
      <c r="E32" s="50" t="s">
        <v>43</v>
      </c>
      <c r="F32" s="54" t="s">
        <v>148</v>
      </c>
      <c r="G32" s="54" t="s">
        <v>25</v>
      </c>
      <c r="H32" s="52"/>
      <c r="I32" s="52"/>
      <c r="J32" s="52">
        <v>0</v>
      </c>
      <c r="K32" s="53">
        <v>670.09</v>
      </c>
      <c r="L32" s="28"/>
      <c r="M32" s="83">
        <v>5</v>
      </c>
      <c r="N32" s="84">
        <v>7</v>
      </c>
      <c r="O32" s="84">
        <v>18</v>
      </c>
      <c r="P32" s="94">
        <v>7</v>
      </c>
      <c r="Q32" s="100">
        <v>1</v>
      </c>
      <c r="R32" s="52">
        <f t="shared" si="4"/>
        <v>0</v>
      </c>
      <c r="S32" s="52">
        <f t="shared" si="4"/>
        <v>0</v>
      </c>
      <c r="T32" s="52">
        <f t="shared" si="4"/>
        <v>0</v>
      </c>
      <c r="U32" s="52">
        <f t="shared" si="5"/>
        <v>670.09</v>
      </c>
      <c r="W32" s="25" t="e">
        <f>#REF!</f>
        <v>#REF!</v>
      </c>
      <c r="X32" s="26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</row>
    <row r="33" spans="1:50" ht="25.5">
      <c r="A33" s="30" t="s">
        <v>22</v>
      </c>
      <c r="B33" s="31" t="s">
        <v>23</v>
      </c>
      <c r="C33" s="123"/>
      <c r="D33" s="55" t="s">
        <v>100</v>
      </c>
      <c r="E33" s="50" t="s">
        <v>37</v>
      </c>
      <c r="F33" s="54" t="s">
        <v>147</v>
      </c>
      <c r="G33" s="54" t="s">
        <v>25</v>
      </c>
      <c r="H33" s="52"/>
      <c r="I33" s="52"/>
      <c r="J33" s="52">
        <v>0</v>
      </c>
      <c r="K33" s="53">
        <v>205.17</v>
      </c>
      <c r="L33" s="28"/>
      <c r="M33" s="83">
        <v>5</v>
      </c>
      <c r="N33" s="84">
        <v>7</v>
      </c>
      <c r="O33" s="84">
        <v>18</v>
      </c>
      <c r="P33" s="94">
        <v>7</v>
      </c>
      <c r="Q33" s="100">
        <v>1</v>
      </c>
      <c r="R33" s="52">
        <f t="shared" si="4"/>
        <v>0</v>
      </c>
      <c r="S33" s="52">
        <f t="shared" si="4"/>
        <v>0</v>
      </c>
      <c r="T33" s="52">
        <f t="shared" si="4"/>
        <v>0</v>
      </c>
      <c r="U33" s="52">
        <f t="shared" si="5"/>
        <v>205.17</v>
      </c>
      <c r="W33" s="25" t="e">
        <f>#REF!</f>
        <v>#REF!</v>
      </c>
      <c r="X33" s="26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</row>
    <row r="34" spans="1:50">
      <c r="A34" s="30"/>
      <c r="B34" s="31"/>
      <c r="C34" s="123"/>
      <c r="D34" s="73">
        <v>3</v>
      </c>
      <c r="E34" s="74" t="s">
        <v>44</v>
      </c>
      <c r="F34" s="166"/>
      <c r="G34" s="75"/>
      <c r="H34" s="71"/>
      <c r="I34" s="71"/>
      <c r="J34" s="71"/>
      <c r="K34" s="72"/>
      <c r="L34" s="24"/>
      <c r="M34" s="88"/>
      <c r="N34" s="89"/>
      <c r="O34" s="89"/>
      <c r="P34" s="95"/>
      <c r="Q34" s="87"/>
      <c r="R34" s="71"/>
      <c r="S34" s="71"/>
      <c r="T34" s="71"/>
      <c r="U34" s="71">
        <f>SUM(U36:U46)</f>
        <v>60484.62</v>
      </c>
      <c r="W34" s="25"/>
      <c r="X34" s="26"/>
      <c r="Y34" s="27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</row>
    <row r="35" spans="1:50">
      <c r="A35" s="30"/>
      <c r="B35" s="31"/>
      <c r="C35" s="123"/>
      <c r="D35" s="76"/>
      <c r="E35" s="77"/>
      <c r="F35" s="167"/>
      <c r="G35" s="78"/>
      <c r="H35" s="69"/>
      <c r="I35" s="69"/>
      <c r="J35" s="69"/>
      <c r="K35" s="70"/>
      <c r="L35" s="24"/>
      <c r="M35" s="90"/>
      <c r="N35" s="91"/>
      <c r="O35" s="91"/>
      <c r="P35" s="96"/>
      <c r="Q35" s="85"/>
      <c r="R35" s="69"/>
      <c r="S35" s="69"/>
      <c r="T35" s="69"/>
      <c r="U35" s="69"/>
      <c r="W35" s="25"/>
      <c r="X35" s="26"/>
      <c r="Y35" s="27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</row>
    <row r="36" spans="1:50" ht="55.9" customHeight="1">
      <c r="A36" s="30"/>
      <c r="B36" s="31"/>
      <c r="C36" s="123"/>
      <c r="D36" s="162" t="s">
        <v>101</v>
      </c>
      <c r="E36" s="145" t="s">
        <v>45</v>
      </c>
      <c r="F36" s="168" t="s">
        <v>149</v>
      </c>
      <c r="G36" s="54" t="s">
        <v>25</v>
      </c>
      <c r="H36" s="52"/>
      <c r="I36" s="52"/>
      <c r="J36" s="52">
        <v>0</v>
      </c>
      <c r="K36" s="53">
        <v>2194.7399999999998</v>
      </c>
      <c r="L36" s="28"/>
      <c r="M36" s="83">
        <v>5</v>
      </c>
      <c r="N36" s="84">
        <v>7</v>
      </c>
      <c r="O36" s="84">
        <v>18</v>
      </c>
      <c r="P36" s="94">
        <v>7</v>
      </c>
      <c r="Q36" s="100">
        <v>3</v>
      </c>
      <c r="R36" s="52">
        <f t="shared" ref="R36:T37" si="6">$Q36*H36</f>
        <v>0</v>
      </c>
      <c r="S36" s="52">
        <f t="shared" si="6"/>
        <v>0</v>
      </c>
      <c r="T36" s="52">
        <f t="shared" si="6"/>
        <v>0</v>
      </c>
      <c r="U36" s="52">
        <f>K36*Q36</f>
        <v>6584.2199999999993</v>
      </c>
      <c r="W36" s="25" t="e">
        <f>#REF!</f>
        <v>#REF!</v>
      </c>
      <c r="X36" s="26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</row>
    <row r="37" spans="1:50" ht="38.25">
      <c r="A37" s="30"/>
      <c r="B37" s="31"/>
      <c r="C37" s="123"/>
      <c r="D37" s="162" t="s">
        <v>102</v>
      </c>
      <c r="E37" s="145" t="s">
        <v>47</v>
      </c>
      <c r="F37" s="168" t="s">
        <v>150</v>
      </c>
      <c r="G37" s="54" t="s">
        <v>46</v>
      </c>
      <c r="H37" s="52"/>
      <c r="I37" s="52"/>
      <c r="J37" s="52">
        <v>0</v>
      </c>
      <c r="K37" s="53">
        <v>116.9</v>
      </c>
      <c r="L37" s="28"/>
      <c r="M37" s="83">
        <v>5</v>
      </c>
      <c r="N37" s="84">
        <v>7</v>
      </c>
      <c r="O37" s="84">
        <v>18</v>
      </c>
      <c r="P37" s="94">
        <v>7</v>
      </c>
      <c r="Q37" s="100">
        <v>111</v>
      </c>
      <c r="R37" s="52">
        <f t="shared" si="6"/>
        <v>0</v>
      </c>
      <c r="S37" s="52">
        <f t="shared" si="6"/>
        <v>0</v>
      </c>
      <c r="T37" s="52">
        <f t="shared" si="6"/>
        <v>0</v>
      </c>
      <c r="U37" s="52">
        <f t="shared" ref="U37:U46" si="7">K37*Q37</f>
        <v>12975.900000000001</v>
      </c>
      <c r="W37" s="25" t="e">
        <f>#REF!</f>
        <v>#REF!</v>
      </c>
      <c r="X37" s="26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</row>
    <row r="38" spans="1:50" ht="38.25">
      <c r="A38" s="30"/>
      <c r="B38" s="31"/>
      <c r="C38" s="123"/>
      <c r="D38" s="162" t="s">
        <v>103</v>
      </c>
      <c r="E38" s="145" t="s">
        <v>51</v>
      </c>
      <c r="F38" s="168" t="s">
        <v>151</v>
      </c>
      <c r="G38" s="54" t="s">
        <v>46</v>
      </c>
      <c r="H38" s="52"/>
      <c r="I38" s="52"/>
      <c r="J38" s="52"/>
      <c r="K38" s="53">
        <v>154.04</v>
      </c>
      <c r="L38" s="28"/>
      <c r="M38" s="83"/>
      <c r="N38" s="84"/>
      <c r="O38" s="84"/>
      <c r="P38" s="94"/>
      <c r="Q38" s="100">
        <v>6</v>
      </c>
      <c r="R38" s="52"/>
      <c r="S38" s="52"/>
      <c r="T38" s="52"/>
      <c r="U38" s="52">
        <f t="shared" si="7"/>
        <v>924.24</v>
      </c>
      <c r="W38" s="25"/>
      <c r="X38" s="26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</row>
    <row r="39" spans="1:50" ht="38.25">
      <c r="A39" s="30"/>
      <c r="B39" s="31"/>
      <c r="C39" s="123"/>
      <c r="D39" s="162" t="s">
        <v>104</v>
      </c>
      <c r="E39" s="145" t="s">
        <v>48</v>
      </c>
      <c r="F39" s="168" t="s">
        <v>152</v>
      </c>
      <c r="G39" s="54" t="s">
        <v>25</v>
      </c>
      <c r="H39" s="52"/>
      <c r="I39" s="52"/>
      <c r="J39" s="52">
        <v>0</v>
      </c>
      <c r="K39" s="53">
        <v>169.42</v>
      </c>
      <c r="L39" s="28"/>
      <c r="M39" s="83">
        <v>5</v>
      </c>
      <c r="N39" s="84">
        <v>7</v>
      </c>
      <c r="O39" s="84">
        <v>18</v>
      </c>
      <c r="P39" s="94">
        <v>7</v>
      </c>
      <c r="Q39" s="100">
        <v>6</v>
      </c>
      <c r="R39" s="52">
        <f t="shared" ref="R39:T43" si="8">$Q39*H39</f>
        <v>0</v>
      </c>
      <c r="S39" s="52">
        <f t="shared" si="8"/>
        <v>0</v>
      </c>
      <c r="T39" s="52">
        <f t="shared" si="8"/>
        <v>0</v>
      </c>
      <c r="U39" s="52">
        <f t="shared" si="7"/>
        <v>1016.52</v>
      </c>
      <c r="W39" s="25" t="e">
        <f>#REF!</f>
        <v>#REF!</v>
      </c>
      <c r="X39" s="26"/>
      <c r="Z39" s="112"/>
      <c r="AA39" s="112"/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112"/>
      <c r="AN39" s="112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</row>
    <row r="40" spans="1:50" ht="38.25">
      <c r="A40" s="30"/>
      <c r="B40" s="31"/>
      <c r="C40" s="123"/>
      <c r="D40" s="162" t="s">
        <v>105</v>
      </c>
      <c r="E40" s="145" t="s">
        <v>49</v>
      </c>
      <c r="F40" s="168" t="s">
        <v>153</v>
      </c>
      <c r="G40" s="54" t="s">
        <v>25</v>
      </c>
      <c r="H40" s="52"/>
      <c r="I40" s="52"/>
      <c r="J40" s="52">
        <v>0</v>
      </c>
      <c r="K40" s="53">
        <v>231.43</v>
      </c>
      <c r="L40" s="28"/>
      <c r="M40" s="83">
        <v>5</v>
      </c>
      <c r="N40" s="84">
        <v>7</v>
      </c>
      <c r="O40" s="84">
        <v>18</v>
      </c>
      <c r="P40" s="94">
        <v>7</v>
      </c>
      <c r="Q40" s="100">
        <v>8</v>
      </c>
      <c r="R40" s="52">
        <f t="shared" si="8"/>
        <v>0</v>
      </c>
      <c r="S40" s="52">
        <f t="shared" si="8"/>
        <v>0</v>
      </c>
      <c r="T40" s="52">
        <f t="shared" si="8"/>
        <v>0</v>
      </c>
      <c r="U40" s="52">
        <f t="shared" si="7"/>
        <v>1851.44</v>
      </c>
      <c r="W40" s="25" t="e">
        <f>#REF!</f>
        <v>#REF!</v>
      </c>
      <c r="X40" s="26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</row>
    <row r="41" spans="1:50" ht="38.25">
      <c r="A41" s="30"/>
      <c r="B41" s="31"/>
      <c r="C41" s="123"/>
      <c r="D41" s="162" t="s">
        <v>106</v>
      </c>
      <c r="E41" s="145" t="s">
        <v>50</v>
      </c>
      <c r="F41" s="168" t="s">
        <v>154</v>
      </c>
      <c r="G41" s="54" t="s">
        <v>25</v>
      </c>
      <c r="H41" s="52"/>
      <c r="I41" s="52"/>
      <c r="J41" s="52">
        <v>0</v>
      </c>
      <c r="K41" s="53">
        <v>8883.4699999999993</v>
      </c>
      <c r="L41" s="28"/>
      <c r="M41" s="83">
        <v>5</v>
      </c>
      <c r="N41" s="84">
        <v>7</v>
      </c>
      <c r="O41" s="84">
        <v>18</v>
      </c>
      <c r="P41" s="94">
        <v>7</v>
      </c>
      <c r="Q41" s="100">
        <v>1</v>
      </c>
      <c r="R41" s="52">
        <f t="shared" si="8"/>
        <v>0</v>
      </c>
      <c r="S41" s="52">
        <f t="shared" si="8"/>
        <v>0</v>
      </c>
      <c r="T41" s="52">
        <f t="shared" si="8"/>
        <v>0</v>
      </c>
      <c r="U41" s="52">
        <f t="shared" si="7"/>
        <v>8883.4699999999993</v>
      </c>
      <c r="W41" s="25" t="e">
        <f>#REF!</f>
        <v>#REF!</v>
      </c>
      <c r="X41" s="26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</row>
    <row r="42" spans="1:50" ht="63.75">
      <c r="A42" s="30"/>
      <c r="B42" s="31"/>
      <c r="C42" s="123"/>
      <c r="D42" s="162" t="s">
        <v>107</v>
      </c>
      <c r="E42" s="145" t="s">
        <v>93</v>
      </c>
      <c r="F42" s="168" t="s">
        <v>212</v>
      </c>
      <c r="G42" s="54" t="s">
        <v>25</v>
      </c>
      <c r="H42" s="52"/>
      <c r="I42" s="52"/>
      <c r="J42" s="52">
        <v>0</v>
      </c>
      <c r="K42" s="53">
        <v>18868.330000000002</v>
      </c>
      <c r="L42" s="28"/>
      <c r="M42" s="83">
        <v>5</v>
      </c>
      <c r="N42" s="84">
        <v>7</v>
      </c>
      <c r="O42" s="84">
        <v>18</v>
      </c>
      <c r="P42" s="94">
        <v>7</v>
      </c>
      <c r="Q42" s="100">
        <v>1</v>
      </c>
      <c r="R42" s="52">
        <f t="shared" si="8"/>
        <v>0</v>
      </c>
      <c r="S42" s="52">
        <f t="shared" si="8"/>
        <v>0</v>
      </c>
      <c r="T42" s="52">
        <f t="shared" si="8"/>
        <v>0</v>
      </c>
      <c r="U42" s="52">
        <f t="shared" si="7"/>
        <v>18868.330000000002</v>
      </c>
      <c r="W42" s="25" t="e">
        <f>#REF!</f>
        <v>#REF!</v>
      </c>
      <c r="X42" s="26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</row>
    <row r="43" spans="1:50" ht="25.5">
      <c r="A43" s="30"/>
      <c r="B43" s="31"/>
      <c r="C43" s="123"/>
      <c r="D43" s="162" t="s">
        <v>108</v>
      </c>
      <c r="E43" s="145" t="s">
        <v>52</v>
      </c>
      <c r="F43" s="168" t="s">
        <v>155</v>
      </c>
      <c r="G43" s="54" t="s">
        <v>25</v>
      </c>
      <c r="H43" s="52"/>
      <c r="I43" s="52"/>
      <c r="J43" s="52">
        <v>0</v>
      </c>
      <c r="K43" s="53">
        <v>5385.74</v>
      </c>
      <c r="L43" s="28"/>
      <c r="M43" s="83">
        <v>5</v>
      </c>
      <c r="N43" s="84">
        <v>7</v>
      </c>
      <c r="O43" s="84">
        <v>18</v>
      </c>
      <c r="P43" s="94">
        <v>7</v>
      </c>
      <c r="Q43" s="100">
        <v>1</v>
      </c>
      <c r="R43" s="52">
        <f t="shared" si="8"/>
        <v>0</v>
      </c>
      <c r="S43" s="52">
        <f t="shared" si="8"/>
        <v>0</v>
      </c>
      <c r="T43" s="52">
        <f t="shared" si="8"/>
        <v>0</v>
      </c>
      <c r="U43" s="52">
        <f t="shared" si="7"/>
        <v>5385.74</v>
      </c>
      <c r="W43" s="25" t="e">
        <f>#REF!</f>
        <v>#REF!</v>
      </c>
      <c r="X43" s="26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</row>
    <row r="44" spans="1:50">
      <c r="A44" s="30"/>
      <c r="B44" s="31"/>
      <c r="C44" s="123"/>
      <c r="D44" s="162" t="s">
        <v>109</v>
      </c>
      <c r="E44" s="145" t="s">
        <v>85</v>
      </c>
      <c r="F44" s="168" t="s">
        <v>212</v>
      </c>
      <c r="G44" s="54" t="s">
        <v>25</v>
      </c>
      <c r="H44" s="52"/>
      <c r="I44" s="52"/>
      <c r="J44" s="52"/>
      <c r="K44" s="53">
        <v>1705</v>
      </c>
      <c r="L44" s="28"/>
      <c r="M44" s="83"/>
      <c r="N44" s="84"/>
      <c r="O44" s="84"/>
      <c r="P44" s="94"/>
      <c r="Q44" s="100">
        <v>1</v>
      </c>
      <c r="R44" s="52">
        <f t="shared" ref="R44:R46" si="9">$Q44*H44</f>
        <v>0</v>
      </c>
      <c r="S44" s="52">
        <f t="shared" ref="S44:S46" si="10">$Q44*I44</f>
        <v>0</v>
      </c>
      <c r="T44" s="52"/>
      <c r="U44" s="52">
        <f t="shared" si="7"/>
        <v>1705</v>
      </c>
      <c r="W44" s="25"/>
      <c r="X44" s="26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</row>
    <row r="45" spans="1:50" ht="25.5">
      <c r="A45" s="30"/>
      <c r="B45" s="31"/>
      <c r="C45" s="123"/>
      <c r="D45" s="162" t="s">
        <v>110</v>
      </c>
      <c r="E45" s="145" t="s">
        <v>86</v>
      </c>
      <c r="F45" s="168" t="s">
        <v>156</v>
      </c>
      <c r="G45" s="54" t="s">
        <v>74</v>
      </c>
      <c r="H45" s="52"/>
      <c r="I45" s="52"/>
      <c r="J45" s="52"/>
      <c r="K45" s="53">
        <v>44.69</v>
      </c>
      <c r="L45" s="28"/>
      <c r="M45" s="83"/>
      <c r="N45" s="84"/>
      <c r="O45" s="84"/>
      <c r="P45" s="94"/>
      <c r="Q45" s="100">
        <f>110*0.4</f>
        <v>44</v>
      </c>
      <c r="R45" s="52">
        <f t="shared" si="9"/>
        <v>0</v>
      </c>
      <c r="S45" s="52">
        <f t="shared" si="10"/>
        <v>0</v>
      </c>
      <c r="T45" s="52"/>
      <c r="U45" s="52">
        <f t="shared" si="7"/>
        <v>1966.36</v>
      </c>
      <c r="W45" s="25"/>
      <c r="X45" s="26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</row>
    <row r="46" spans="1:50" ht="38.25">
      <c r="A46" s="30"/>
      <c r="B46" s="31"/>
      <c r="C46" s="123"/>
      <c r="D46" s="162" t="s">
        <v>111</v>
      </c>
      <c r="E46" s="145" t="s">
        <v>209</v>
      </c>
      <c r="F46" s="168" t="s">
        <v>180</v>
      </c>
      <c r="G46" s="54" t="s">
        <v>46</v>
      </c>
      <c r="H46" s="52"/>
      <c r="I46" s="52"/>
      <c r="J46" s="52"/>
      <c r="K46" s="53">
        <v>2.94</v>
      </c>
      <c r="L46" s="28"/>
      <c r="M46" s="83"/>
      <c r="N46" s="84"/>
      <c r="O46" s="84"/>
      <c r="P46" s="94"/>
      <c r="Q46" s="100">
        <v>110</v>
      </c>
      <c r="R46" s="52">
        <f t="shared" si="9"/>
        <v>0</v>
      </c>
      <c r="S46" s="52">
        <f t="shared" si="10"/>
        <v>0</v>
      </c>
      <c r="T46" s="52"/>
      <c r="U46" s="52">
        <f t="shared" si="7"/>
        <v>323.39999999999998</v>
      </c>
      <c r="W46" s="25"/>
      <c r="X46" s="26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</row>
    <row r="47" spans="1:50">
      <c r="A47" s="30"/>
      <c r="B47" s="31"/>
      <c r="C47" s="123"/>
      <c r="D47" s="76">
        <v>4</v>
      </c>
      <c r="E47" s="77" t="s">
        <v>53</v>
      </c>
      <c r="F47" s="167"/>
      <c r="G47" s="78"/>
      <c r="H47" s="69"/>
      <c r="I47" s="69"/>
      <c r="J47" s="69"/>
      <c r="K47" s="70"/>
      <c r="L47" s="24"/>
      <c r="M47" s="90"/>
      <c r="N47" s="91"/>
      <c r="O47" s="91"/>
      <c r="P47" s="96"/>
      <c r="Q47" s="85"/>
      <c r="R47" s="69"/>
      <c r="S47" s="69"/>
      <c r="T47" s="69"/>
      <c r="U47" s="69">
        <f>SUM(U49:U52)</f>
        <v>3304.8199999999997</v>
      </c>
      <c r="W47" s="25"/>
      <c r="X47" s="26"/>
      <c r="Y47" s="27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</row>
    <row r="48" spans="1:50">
      <c r="A48" s="30"/>
      <c r="B48" s="31"/>
      <c r="C48" s="123"/>
      <c r="D48" s="76"/>
      <c r="E48" s="77"/>
      <c r="F48" s="167"/>
      <c r="G48" s="78"/>
      <c r="H48" s="69"/>
      <c r="I48" s="69"/>
      <c r="J48" s="69"/>
      <c r="K48" s="70"/>
      <c r="L48" s="24"/>
      <c r="M48" s="90"/>
      <c r="N48" s="91"/>
      <c r="O48" s="91"/>
      <c r="P48" s="96"/>
      <c r="Q48" s="85"/>
      <c r="R48" s="69"/>
      <c r="S48" s="69"/>
      <c r="T48" s="69"/>
      <c r="U48" s="69"/>
      <c r="W48" s="25"/>
      <c r="X48" s="26"/>
      <c r="Y48" s="27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</row>
    <row r="49" spans="1:50" ht="38.25">
      <c r="A49" s="30"/>
      <c r="B49" s="31"/>
      <c r="C49" s="123"/>
      <c r="D49" s="144" t="s">
        <v>112</v>
      </c>
      <c r="E49" s="145" t="s">
        <v>54</v>
      </c>
      <c r="F49" s="168" t="s">
        <v>157</v>
      </c>
      <c r="G49" s="54" t="s">
        <v>25</v>
      </c>
      <c r="H49" s="52"/>
      <c r="I49" s="52"/>
      <c r="J49" s="52">
        <v>0</v>
      </c>
      <c r="K49" s="53">
        <v>756.62</v>
      </c>
      <c r="L49" s="28"/>
      <c r="M49" s="83">
        <v>5</v>
      </c>
      <c r="N49" s="84">
        <v>7</v>
      </c>
      <c r="O49" s="84">
        <v>18</v>
      </c>
      <c r="P49" s="94">
        <v>7</v>
      </c>
      <c r="Q49" s="100">
        <v>1</v>
      </c>
      <c r="R49" s="52">
        <f t="shared" ref="R49:T52" si="11">$Q49*H49</f>
        <v>0</v>
      </c>
      <c r="S49" s="52">
        <f t="shared" si="11"/>
        <v>0</v>
      </c>
      <c r="T49" s="52">
        <f t="shared" si="11"/>
        <v>0</v>
      </c>
      <c r="U49" s="52">
        <f>K49*Q49</f>
        <v>756.62</v>
      </c>
      <c r="W49" s="25" t="e">
        <f>#REF!</f>
        <v>#REF!</v>
      </c>
      <c r="X49" s="26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</row>
    <row r="50" spans="1:50" ht="25.5">
      <c r="A50" s="30"/>
      <c r="B50" s="31"/>
      <c r="C50" s="123"/>
      <c r="D50" s="144" t="s">
        <v>113</v>
      </c>
      <c r="E50" s="145" t="s">
        <v>55</v>
      </c>
      <c r="F50" s="168" t="s">
        <v>159</v>
      </c>
      <c r="G50" s="54" t="s">
        <v>25</v>
      </c>
      <c r="H50" s="52"/>
      <c r="I50" s="52"/>
      <c r="J50" s="52">
        <v>0</v>
      </c>
      <c r="K50" s="53">
        <v>179.23</v>
      </c>
      <c r="L50" s="28"/>
      <c r="M50" s="83">
        <v>5</v>
      </c>
      <c r="N50" s="84">
        <v>7</v>
      </c>
      <c r="O50" s="84">
        <v>18</v>
      </c>
      <c r="P50" s="94">
        <v>7</v>
      </c>
      <c r="Q50" s="100">
        <v>4</v>
      </c>
      <c r="R50" s="52">
        <f t="shared" si="11"/>
        <v>0</v>
      </c>
      <c r="S50" s="52">
        <f t="shared" si="11"/>
        <v>0</v>
      </c>
      <c r="T50" s="52">
        <f t="shared" si="11"/>
        <v>0</v>
      </c>
      <c r="U50" s="52">
        <f t="shared" ref="U50:U52" si="12">K50*Q50</f>
        <v>716.92</v>
      </c>
      <c r="W50" s="25" t="e">
        <f>#REF!</f>
        <v>#REF!</v>
      </c>
      <c r="X50" s="26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</row>
    <row r="51" spans="1:50" ht="25.5">
      <c r="A51" s="30"/>
      <c r="B51" s="31"/>
      <c r="C51" s="123"/>
      <c r="D51" s="144" t="s">
        <v>114</v>
      </c>
      <c r="E51" s="145" t="s">
        <v>56</v>
      </c>
      <c r="F51" s="168" t="s">
        <v>158</v>
      </c>
      <c r="G51" s="54" t="s">
        <v>25</v>
      </c>
      <c r="H51" s="52"/>
      <c r="I51" s="52"/>
      <c r="J51" s="52">
        <v>0</v>
      </c>
      <c r="K51" s="53">
        <v>264.32</v>
      </c>
      <c r="L51" s="28"/>
      <c r="M51" s="83">
        <v>5</v>
      </c>
      <c r="N51" s="84">
        <v>7</v>
      </c>
      <c r="O51" s="84">
        <v>18</v>
      </c>
      <c r="P51" s="94">
        <v>7</v>
      </c>
      <c r="Q51" s="100">
        <v>4</v>
      </c>
      <c r="R51" s="52">
        <f t="shared" si="11"/>
        <v>0</v>
      </c>
      <c r="S51" s="52">
        <f t="shared" si="11"/>
        <v>0</v>
      </c>
      <c r="T51" s="52">
        <f t="shared" si="11"/>
        <v>0</v>
      </c>
      <c r="U51" s="52">
        <f t="shared" si="12"/>
        <v>1057.28</v>
      </c>
      <c r="W51" s="25" t="e">
        <f>#REF!</f>
        <v>#REF!</v>
      </c>
      <c r="X51" s="26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</row>
    <row r="52" spans="1:50" ht="38.25">
      <c r="A52" s="30"/>
      <c r="B52" s="31"/>
      <c r="C52" s="123"/>
      <c r="D52" s="144" t="s">
        <v>115</v>
      </c>
      <c r="E52" s="145" t="s">
        <v>57</v>
      </c>
      <c r="F52" s="168" t="s">
        <v>160</v>
      </c>
      <c r="G52" s="54" t="s">
        <v>46</v>
      </c>
      <c r="H52" s="52"/>
      <c r="I52" s="52"/>
      <c r="J52" s="52">
        <v>0</v>
      </c>
      <c r="K52" s="53">
        <v>8.6</v>
      </c>
      <c r="L52" s="28"/>
      <c r="M52" s="83">
        <v>5</v>
      </c>
      <c r="N52" s="84">
        <v>7</v>
      </c>
      <c r="O52" s="84">
        <v>18</v>
      </c>
      <c r="P52" s="94">
        <v>7</v>
      </c>
      <c r="Q52" s="100">
        <v>90</v>
      </c>
      <c r="R52" s="52">
        <f t="shared" si="11"/>
        <v>0</v>
      </c>
      <c r="S52" s="52">
        <f t="shared" si="11"/>
        <v>0</v>
      </c>
      <c r="T52" s="52">
        <f t="shared" si="11"/>
        <v>0</v>
      </c>
      <c r="U52" s="52">
        <f t="shared" si="12"/>
        <v>774</v>
      </c>
      <c r="W52" s="25" t="e">
        <f>#REF!</f>
        <v>#REF!</v>
      </c>
      <c r="X52" s="26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</row>
    <row r="53" spans="1:50">
      <c r="A53" s="30"/>
      <c r="B53" s="31"/>
      <c r="C53" s="123"/>
      <c r="D53" s="76">
        <v>5</v>
      </c>
      <c r="E53" s="77" t="s">
        <v>58</v>
      </c>
      <c r="F53" s="167"/>
      <c r="G53" s="78"/>
      <c r="H53" s="69"/>
      <c r="I53" s="69"/>
      <c r="J53" s="69"/>
      <c r="K53" s="70"/>
      <c r="L53" s="24"/>
      <c r="M53" s="90"/>
      <c r="N53" s="91"/>
      <c r="O53" s="91"/>
      <c r="P53" s="96"/>
      <c r="Q53" s="85"/>
      <c r="R53" s="69"/>
      <c r="S53" s="69"/>
      <c r="T53" s="69"/>
      <c r="U53" s="69">
        <f>SUM(U55:U62)</f>
        <v>22774.84</v>
      </c>
      <c r="W53" s="25"/>
      <c r="X53" s="26"/>
      <c r="Y53" s="27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</row>
    <row r="54" spans="1:50">
      <c r="A54" s="30"/>
      <c r="B54" s="31"/>
      <c r="C54" s="123"/>
      <c r="D54" s="76"/>
      <c r="E54" s="77"/>
      <c r="F54" s="167"/>
      <c r="G54" s="78"/>
      <c r="H54" s="69"/>
      <c r="I54" s="69"/>
      <c r="J54" s="69"/>
      <c r="K54" s="70"/>
      <c r="L54" s="24"/>
      <c r="M54" s="90"/>
      <c r="N54" s="91"/>
      <c r="O54" s="91"/>
      <c r="P54" s="96"/>
      <c r="Q54" s="85"/>
      <c r="R54" s="69"/>
      <c r="S54" s="69"/>
      <c r="T54" s="69"/>
      <c r="U54" s="69"/>
      <c r="W54" s="25"/>
      <c r="X54" s="26"/>
      <c r="Y54" s="27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</row>
    <row r="55" spans="1:50" ht="25.5">
      <c r="A55" s="30"/>
      <c r="B55" s="31"/>
      <c r="C55" s="123"/>
      <c r="D55" s="162" t="s">
        <v>21</v>
      </c>
      <c r="E55" s="145" t="s">
        <v>59</v>
      </c>
      <c r="F55" s="168" t="s">
        <v>161</v>
      </c>
      <c r="G55" s="54" t="s">
        <v>25</v>
      </c>
      <c r="H55" s="52"/>
      <c r="I55" s="52"/>
      <c r="J55" s="52">
        <v>0</v>
      </c>
      <c r="K55" s="53">
        <v>20.68</v>
      </c>
      <c r="L55" s="28"/>
      <c r="M55" s="83">
        <v>5</v>
      </c>
      <c r="N55" s="84">
        <v>7</v>
      </c>
      <c r="O55" s="84">
        <v>18</v>
      </c>
      <c r="P55" s="94">
        <v>7</v>
      </c>
      <c r="Q55" s="100">
        <v>26</v>
      </c>
      <c r="R55" s="52">
        <f>$Q55*H55</f>
        <v>0</v>
      </c>
      <c r="S55" s="52">
        <f>$Q55*I55</f>
        <v>0</v>
      </c>
      <c r="T55" s="52">
        <f>$Q55*J55</f>
        <v>0</v>
      </c>
      <c r="U55" s="52">
        <f>K55*Q55</f>
        <v>537.67999999999995</v>
      </c>
      <c r="W55" s="25" t="e">
        <f>#REF!</f>
        <v>#REF!</v>
      </c>
      <c r="X55" s="26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</row>
    <row r="56" spans="1:50" ht="38.25">
      <c r="A56" s="30"/>
      <c r="B56" s="31"/>
      <c r="C56" s="123"/>
      <c r="D56" s="162" t="s">
        <v>23</v>
      </c>
      <c r="E56" s="145" t="s">
        <v>60</v>
      </c>
      <c r="F56" s="168" t="s">
        <v>162</v>
      </c>
      <c r="G56" s="54" t="s">
        <v>25</v>
      </c>
      <c r="H56" s="52"/>
      <c r="I56" s="52"/>
      <c r="J56" s="52"/>
      <c r="K56" s="53">
        <v>108.78</v>
      </c>
      <c r="L56" s="28"/>
      <c r="M56" s="83"/>
      <c r="N56" s="84"/>
      <c r="O56" s="84"/>
      <c r="P56" s="94"/>
      <c r="Q56" s="100">
        <v>3</v>
      </c>
      <c r="R56" s="52"/>
      <c r="S56" s="52"/>
      <c r="T56" s="52"/>
      <c r="U56" s="52">
        <f t="shared" ref="U56:U62" si="13">K56*Q56</f>
        <v>326.34000000000003</v>
      </c>
      <c r="W56" s="25"/>
      <c r="X56" s="26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</row>
    <row r="57" spans="1:50" ht="25.5">
      <c r="A57" s="30"/>
      <c r="B57" s="31"/>
      <c r="C57" s="123"/>
      <c r="D57" s="162" t="s">
        <v>116</v>
      </c>
      <c r="E57" s="145" t="s">
        <v>61</v>
      </c>
      <c r="F57" s="168" t="s">
        <v>163</v>
      </c>
      <c r="G57" s="54" t="s">
        <v>25</v>
      </c>
      <c r="H57" s="52"/>
      <c r="I57" s="52"/>
      <c r="J57" s="52">
        <v>0</v>
      </c>
      <c r="K57" s="53">
        <v>31.58</v>
      </c>
      <c r="L57" s="28"/>
      <c r="M57" s="83">
        <v>5</v>
      </c>
      <c r="N57" s="84">
        <v>7</v>
      </c>
      <c r="O57" s="84">
        <v>18</v>
      </c>
      <c r="P57" s="94">
        <v>7</v>
      </c>
      <c r="Q57" s="100">
        <v>29</v>
      </c>
      <c r="R57" s="52">
        <f t="shared" ref="R57:T58" si="14">$Q57*H57</f>
        <v>0</v>
      </c>
      <c r="S57" s="52">
        <f t="shared" si="14"/>
        <v>0</v>
      </c>
      <c r="T57" s="52">
        <f t="shared" si="14"/>
        <v>0</v>
      </c>
      <c r="U57" s="52">
        <f t="shared" si="13"/>
        <v>915.81999999999994</v>
      </c>
      <c r="W57" s="25" t="e">
        <f>#REF!</f>
        <v>#REF!</v>
      </c>
      <c r="X57" s="26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</row>
    <row r="58" spans="1:50" ht="25.5">
      <c r="A58" s="30"/>
      <c r="B58" s="31"/>
      <c r="C58" s="123"/>
      <c r="D58" s="162" t="s">
        <v>117</v>
      </c>
      <c r="E58" s="145" t="s">
        <v>62</v>
      </c>
      <c r="F58" s="168" t="s">
        <v>164</v>
      </c>
      <c r="G58" s="54" t="s">
        <v>46</v>
      </c>
      <c r="H58" s="52"/>
      <c r="I58" s="52"/>
      <c r="J58" s="52">
        <v>0</v>
      </c>
      <c r="K58" s="53">
        <v>5.13</v>
      </c>
      <c r="L58" s="28"/>
      <c r="M58" s="83">
        <v>5</v>
      </c>
      <c r="N58" s="84">
        <v>7</v>
      </c>
      <c r="O58" s="84">
        <v>18</v>
      </c>
      <c r="P58" s="94">
        <v>7</v>
      </c>
      <c r="Q58" s="100">
        <v>300</v>
      </c>
      <c r="R58" s="52">
        <f t="shared" si="14"/>
        <v>0</v>
      </c>
      <c r="S58" s="52">
        <f t="shared" si="14"/>
        <v>0</v>
      </c>
      <c r="T58" s="52">
        <f t="shared" si="14"/>
        <v>0</v>
      </c>
      <c r="U58" s="52">
        <f t="shared" si="13"/>
        <v>1539</v>
      </c>
      <c r="W58" s="25" t="e">
        <f>#REF!</f>
        <v>#REF!</v>
      </c>
      <c r="X58" s="26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</row>
    <row r="59" spans="1:50">
      <c r="A59" s="30"/>
      <c r="B59" s="31"/>
      <c r="C59" s="123"/>
      <c r="D59" s="146"/>
      <c r="E59" s="158" t="s">
        <v>66</v>
      </c>
      <c r="F59" s="169"/>
      <c r="G59" s="147"/>
      <c r="H59" s="148"/>
      <c r="I59" s="148"/>
      <c r="J59" s="148"/>
      <c r="K59" s="149"/>
      <c r="L59" s="150"/>
      <c r="M59" s="151"/>
      <c r="N59" s="152"/>
      <c r="O59" s="152"/>
      <c r="P59" s="153"/>
      <c r="Q59" s="154"/>
      <c r="R59" s="148"/>
      <c r="S59" s="148"/>
      <c r="T59" s="148"/>
      <c r="U59" s="52">
        <f t="shared" si="13"/>
        <v>0</v>
      </c>
      <c r="V59" s="155"/>
      <c r="W59" s="156"/>
      <c r="X59" s="157"/>
      <c r="Y59" s="155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</row>
    <row r="60" spans="1:50" ht="25.5">
      <c r="A60" s="30"/>
      <c r="B60" s="31"/>
      <c r="C60" s="123"/>
      <c r="D60" s="162" t="s">
        <v>118</v>
      </c>
      <c r="E60" s="145" t="s">
        <v>63</v>
      </c>
      <c r="F60" s="168" t="s">
        <v>165</v>
      </c>
      <c r="G60" s="54" t="s">
        <v>46</v>
      </c>
      <c r="H60" s="52"/>
      <c r="I60" s="52"/>
      <c r="J60" s="52"/>
      <c r="K60" s="53">
        <v>29.5</v>
      </c>
      <c r="L60" s="28"/>
      <c r="M60" s="83"/>
      <c r="N60" s="84"/>
      <c r="O60" s="84"/>
      <c r="P60" s="94"/>
      <c r="Q60" s="100">
        <v>390</v>
      </c>
      <c r="R60" s="52"/>
      <c r="S60" s="52"/>
      <c r="T60" s="52"/>
      <c r="U60" s="52">
        <f t="shared" si="13"/>
        <v>11505</v>
      </c>
      <c r="W60" s="25"/>
      <c r="X60" s="26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</row>
    <row r="61" spans="1:50" ht="38.25">
      <c r="A61" s="30"/>
      <c r="B61" s="31"/>
      <c r="C61" s="123"/>
      <c r="D61" s="162" t="s">
        <v>119</v>
      </c>
      <c r="E61" s="145" t="s">
        <v>64</v>
      </c>
      <c r="F61" s="168" t="s">
        <v>166</v>
      </c>
      <c r="G61" s="54" t="s">
        <v>25</v>
      </c>
      <c r="H61" s="52"/>
      <c r="I61" s="52"/>
      <c r="J61" s="52"/>
      <c r="K61" s="53">
        <v>45.81</v>
      </c>
      <c r="L61" s="28"/>
      <c r="M61" s="83"/>
      <c r="N61" s="84"/>
      <c r="O61" s="84"/>
      <c r="P61" s="94"/>
      <c r="Q61" s="100">
        <v>100</v>
      </c>
      <c r="R61" s="52"/>
      <c r="S61" s="52"/>
      <c r="T61" s="52"/>
      <c r="U61" s="52">
        <f t="shared" si="13"/>
        <v>4581</v>
      </c>
      <c r="W61" s="25"/>
      <c r="X61" s="26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</row>
    <row r="62" spans="1:50" ht="38.25">
      <c r="A62" s="30"/>
      <c r="B62" s="31"/>
      <c r="C62" s="123"/>
      <c r="D62" s="162" t="s">
        <v>120</v>
      </c>
      <c r="E62" s="145" t="s">
        <v>65</v>
      </c>
      <c r="F62" s="168" t="s">
        <v>167</v>
      </c>
      <c r="G62" s="54" t="s">
        <v>25</v>
      </c>
      <c r="H62" s="52"/>
      <c r="I62" s="52"/>
      <c r="J62" s="52"/>
      <c r="K62" s="53">
        <v>33.700000000000003</v>
      </c>
      <c r="L62" s="28"/>
      <c r="M62" s="83"/>
      <c r="N62" s="84"/>
      <c r="O62" s="84"/>
      <c r="P62" s="94"/>
      <c r="Q62" s="100">
        <v>100</v>
      </c>
      <c r="R62" s="52"/>
      <c r="S62" s="52"/>
      <c r="T62" s="52"/>
      <c r="U62" s="52">
        <f t="shared" si="13"/>
        <v>3370.0000000000005</v>
      </c>
      <c r="W62" s="25"/>
      <c r="X62" s="26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</row>
    <row r="63" spans="1:50">
      <c r="A63" s="30"/>
      <c r="B63" s="31"/>
      <c r="C63" s="123"/>
      <c r="D63" s="76">
        <v>6</v>
      </c>
      <c r="E63" s="77" t="s">
        <v>67</v>
      </c>
      <c r="F63" s="167"/>
      <c r="G63" s="78"/>
      <c r="H63" s="69"/>
      <c r="I63" s="69"/>
      <c r="J63" s="69"/>
      <c r="K63" s="70"/>
      <c r="L63" s="24"/>
      <c r="M63" s="90"/>
      <c r="N63" s="91"/>
      <c r="O63" s="91"/>
      <c r="P63" s="96"/>
      <c r="Q63" s="85"/>
      <c r="R63" s="69"/>
      <c r="S63" s="69"/>
      <c r="T63" s="69"/>
      <c r="U63" s="69">
        <f>SUM(U65:U90)</f>
        <v>30563.549200000001</v>
      </c>
      <c r="W63" s="25"/>
      <c r="X63" s="26"/>
      <c r="Y63" s="27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</row>
    <row r="64" spans="1:50">
      <c r="A64" s="30"/>
      <c r="B64" s="31"/>
      <c r="C64" s="123"/>
      <c r="D64" s="76"/>
      <c r="E64" s="77"/>
      <c r="F64" s="167"/>
      <c r="G64" s="78"/>
      <c r="H64" s="69"/>
      <c r="I64" s="69"/>
      <c r="J64" s="69"/>
      <c r="K64" s="70"/>
      <c r="L64" s="24"/>
      <c r="M64" s="90"/>
      <c r="N64" s="91"/>
      <c r="O64" s="91"/>
      <c r="P64" s="96"/>
      <c r="Q64" s="85"/>
      <c r="R64" s="69"/>
      <c r="S64" s="69"/>
      <c r="T64" s="69"/>
      <c r="U64" s="69"/>
      <c r="W64" s="25"/>
      <c r="X64" s="26"/>
      <c r="Y64" s="27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</row>
    <row r="65" spans="1:50" ht="26.25" customHeight="1">
      <c r="A65" s="30"/>
      <c r="B65" s="31"/>
      <c r="C65" s="123"/>
      <c r="D65" s="162" t="s">
        <v>168</v>
      </c>
      <c r="E65" s="145" t="s">
        <v>171</v>
      </c>
      <c r="F65" s="168" t="s">
        <v>181</v>
      </c>
      <c r="G65" s="159" t="s">
        <v>74</v>
      </c>
      <c r="H65" s="52"/>
      <c r="I65" s="52"/>
      <c r="J65" s="52"/>
      <c r="K65" s="53">
        <v>103.85</v>
      </c>
      <c r="L65" s="28"/>
      <c r="M65" s="83"/>
      <c r="N65" s="84"/>
      <c r="O65" s="84"/>
      <c r="P65" s="94"/>
      <c r="Q65" s="100">
        <v>32</v>
      </c>
      <c r="R65" s="52"/>
      <c r="S65" s="52"/>
      <c r="T65" s="52"/>
      <c r="U65" s="52">
        <f>K65*Q65</f>
        <v>3323.2</v>
      </c>
      <c r="W65" s="25"/>
      <c r="X65" s="26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</row>
    <row r="66" spans="1:50" ht="25.5">
      <c r="A66" s="30"/>
      <c r="B66" s="31"/>
      <c r="C66" s="123"/>
      <c r="D66" s="162" t="s">
        <v>169</v>
      </c>
      <c r="E66" s="145" t="s">
        <v>172</v>
      </c>
      <c r="F66" s="168" t="s">
        <v>182</v>
      </c>
      <c r="G66" s="159" t="s">
        <v>74</v>
      </c>
      <c r="H66" s="52"/>
      <c r="I66" s="52"/>
      <c r="J66" s="52"/>
      <c r="K66" s="53">
        <v>6.62</v>
      </c>
      <c r="L66" s="28"/>
      <c r="M66" s="83"/>
      <c r="N66" s="84"/>
      <c r="O66" s="84"/>
      <c r="P66" s="94"/>
      <c r="Q66" s="100">
        <v>64</v>
      </c>
      <c r="R66" s="52"/>
      <c r="S66" s="52"/>
      <c r="T66" s="52"/>
      <c r="U66" s="52">
        <f t="shared" ref="U66:U70" si="15">K66*Q66</f>
        <v>423.68</v>
      </c>
      <c r="W66" s="25"/>
      <c r="X66" s="26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</row>
    <row r="67" spans="1:50" ht="25.5">
      <c r="A67" s="30"/>
      <c r="B67" s="31"/>
      <c r="C67" s="123"/>
      <c r="D67" s="162" t="s">
        <v>170</v>
      </c>
      <c r="E67" s="145" t="s">
        <v>173</v>
      </c>
      <c r="F67" s="168" t="s">
        <v>183</v>
      </c>
      <c r="G67" s="159" t="s">
        <v>74</v>
      </c>
      <c r="H67" s="52"/>
      <c r="I67" s="52"/>
      <c r="J67" s="52"/>
      <c r="K67" s="53">
        <v>21.72</v>
      </c>
      <c r="L67" s="28"/>
      <c r="M67" s="83"/>
      <c r="N67" s="84"/>
      <c r="O67" s="84"/>
      <c r="P67" s="94"/>
      <c r="Q67" s="100">
        <v>64</v>
      </c>
      <c r="R67" s="52"/>
      <c r="S67" s="52"/>
      <c r="T67" s="52"/>
      <c r="U67" s="52">
        <f t="shared" si="15"/>
        <v>1390.08</v>
      </c>
      <c r="W67" s="25"/>
      <c r="X67" s="26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</row>
    <row r="68" spans="1:50" ht="25.5">
      <c r="A68" s="30"/>
      <c r="B68" s="31"/>
      <c r="C68" s="123"/>
      <c r="D68" s="162" t="s">
        <v>225</v>
      </c>
      <c r="E68" s="145" t="s">
        <v>222</v>
      </c>
      <c r="F68" s="168" t="s">
        <v>221</v>
      </c>
      <c r="G68" s="159" t="s">
        <v>74</v>
      </c>
      <c r="H68" s="52"/>
      <c r="I68" s="52"/>
      <c r="J68" s="52"/>
      <c r="K68" s="53">
        <v>30.57</v>
      </c>
      <c r="L68" s="28"/>
      <c r="M68" s="83"/>
      <c r="N68" s="84"/>
      <c r="O68" s="84"/>
      <c r="P68" s="94"/>
      <c r="Q68" s="100">
        <v>64</v>
      </c>
      <c r="R68" s="52"/>
      <c r="S68" s="52"/>
      <c r="T68" s="52"/>
      <c r="U68" s="52">
        <f t="shared" si="15"/>
        <v>1956.48</v>
      </c>
      <c r="W68" s="25"/>
      <c r="X68" s="26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</row>
    <row r="69" spans="1:50" ht="63.75">
      <c r="A69" s="30"/>
      <c r="B69" s="31"/>
      <c r="C69" s="123"/>
      <c r="D69" s="162" t="s">
        <v>226</v>
      </c>
      <c r="E69" s="145" t="s">
        <v>69</v>
      </c>
      <c r="F69" s="168" t="s">
        <v>184</v>
      </c>
      <c r="G69" s="54" t="s">
        <v>25</v>
      </c>
      <c r="H69" s="52"/>
      <c r="I69" s="52"/>
      <c r="J69" s="52"/>
      <c r="K69" s="53">
        <v>965.23</v>
      </c>
      <c r="L69" s="28"/>
      <c r="M69" s="83"/>
      <c r="N69" s="84"/>
      <c r="O69" s="84"/>
      <c r="P69" s="94"/>
      <c r="Q69" s="100">
        <v>1</v>
      </c>
      <c r="R69" s="52"/>
      <c r="S69" s="52"/>
      <c r="T69" s="52"/>
      <c r="U69" s="52">
        <f t="shared" si="15"/>
        <v>965.23</v>
      </c>
      <c r="W69" s="25"/>
      <c r="X69" s="26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</row>
    <row r="70" spans="1:50" ht="25.5">
      <c r="A70" s="30"/>
      <c r="B70" s="31"/>
      <c r="C70" s="123"/>
      <c r="D70" s="162" t="s">
        <v>227</v>
      </c>
      <c r="E70" s="145" t="s">
        <v>84</v>
      </c>
      <c r="F70" s="168" t="s">
        <v>185</v>
      </c>
      <c r="G70" s="54" t="s">
        <v>46</v>
      </c>
      <c r="H70" s="52"/>
      <c r="I70" s="52"/>
      <c r="J70" s="52"/>
      <c r="K70" s="53">
        <v>27.34</v>
      </c>
      <c r="L70" s="28"/>
      <c r="M70" s="83"/>
      <c r="N70" s="84"/>
      <c r="O70" s="84"/>
      <c r="P70" s="94"/>
      <c r="Q70" s="100">
        <v>3.3</v>
      </c>
      <c r="R70" s="52"/>
      <c r="S70" s="52"/>
      <c r="T70" s="52"/>
      <c r="U70" s="52">
        <f t="shared" si="15"/>
        <v>90.221999999999994</v>
      </c>
      <c r="W70" s="25"/>
      <c r="X70" s="26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</row>
    <row r="71" spans="1:50" ht="25.5">
      <c r="A71" s="30"/>
      <c r="B71" s="31"/>
      <c r="C71" s="123"/>
      <c r="D71" s="162" t="s">
        <v>228</v>
      </c>
      <c r="E71" s="145" t="s">
        <v>217</v>
      </c>
      <c r="F71" s="168" t="s">
        <v>218</v>
      </c>
      <c r="G71" s="54" t="s">
        <v>74</v>
      </c>
      <c r="H71" s="52"/>
      <c r="I71" s="52"/>
      <c r="J71" s="52"/>
      <c r="K71" s="53">
        <v>106.26</v>
      </c>
      <c r="L71" s="28"/>
      <c r="M71" s="83"/>
      <c r="N71" s="84"/>
      <c r="O71" s="84"/>
      <c r="P71" s="94"/>
      <c r="Q71" s="100">
        <v>12</v>
      </c>
      <c r="R71" s="52"/>
      <c r="S71" s="52"/>
      <c r="T71" s="52"/>
      <c r="U71" s="52">
        <f t="shared" ref="U71:U72" si="16">K71*Q71</f>
        <v>1275.1200000000001</v>
      </c>
      <c r="W71" s="25"/>
      <c r="X71" s="26"/>
      <c r="Z71" s="112"/>
      <c r="AA71" s="112"/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112"/>
      <c r="AN71" s="112"/>
      <c r="AO71" s="112"/>
      <c r="AP71" s="112"/>
      <c r="AQ71" s="112"/>
      <c r="AR71" s="112"/>
      <c r="AS71" s="112"/>
      <c r="AT71" s="112"/>
      <c r="AU71" s="112"/>
      <c r="AV71" s="112"/>
      <c r="AW71" s="112"/>
      <c r="AX71" s="112"/>
    </row>
    <row r="72" spans="1:50" ht="25.5">
      <c r="A72" s="30"/>
      <c r="B72" s="31"/>
      <c r="C72" s="123"/>
      <c r="D72" s="162" t="s">
        <v>229</v>
      </c>
      <c r="E72" s="145" t="s">
        <v>219</v>
      </c>
      <c r="F72" s="168" t="s">
        <v>220</v>
      </c>
      <c r="G72" s="54" t="s">
        <v>74</v>
      </c>
      <c r="H72" s="52"/>
      <c r="I72" s="52"/>
      <c r="J72" s="52"/>
      <c r="K72" s="53">
        <v>153.52000000000001</v>
      </c>
      <c r="L72" s="28"/>
      <c r="M72" s="83"/>
      <c r="N72" s="84"/>
      <c r="O72" s="84"/>
      <c r="P72" s="94"/>
      <c r="Q72" s="100">
        <v>12</v>
      </c>
      <c r="R72" s="52"/>
      <c r="S72" s="52"/>
      <c r="T72" s="52"/>
      <c r="U72" s="52">
        <f t="shared" si="16"/>
        <v>1842.2400000000002</v>
      </c>
      <c r="W72" s="25"/>
      <c r="X72" s="26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</row>
    <row r="73" spans="1:50">
      <c r="A73" s="30"/>
      <c r="B73" s="31"/>
      <c r="C73" s="123"/>
      <c r="D73" s="144" t="s">
        <v>121</v>
      </c>
      <c r="E73" s="180" t="s">
        <v>278</v>
      </c>
      <c r="F73" s="168"/>
      <c r="G73" s="54"/>
      <c r="H73" s="52"/>
      <c r="I73" s="52"/>
      <c r="J73" s="52"/>
      <c r="K73" s="53"/>
      <c r="L73" s="28"/>
      <c r="M73" s="83"/>
      <c r="N73" s="84"/>
      <c r="O73" s="84"/>
      <c r="P73" s="94"/>
      <c r="Q73" s="100"/>
      <c r="R73" s="52"/>
      <c r="S73" s="52"/>
      <c r="T73" s="52"/>
      <c r="U73" s="52">
        <f t="shared" ref="U73:U90" si="17">K73*Q73</f>
        <v>0</v>
      </c>
      <c r="W73" s="25"/>
      <c r="X73" s="26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</row>
    <row r="74" spans="1:50" ht="25.5">
      <c r="A74" s="30"/>
      <c r="B74" s="31"/>
      <c r="C74" s="123"/>
      <c r="D74" s="162" t="s">
        <v>230</v>
      </c>
      <c r="E74" s="145" t="s">
        <v>223</v>
      </c>
      <c r="F74" s="168" t="s">
        <v>224</v>
      </c>
      <c r="G74" s="54" t="s">
        <v>77</v>
      </c>
      <c r="H74" s="52"/>
      <c r="I74" s="52"/>
      <c r="J74" s="52"/>
      <c r="K74" s="53">
        <v>204.27</v>
      </c>
      <c r="L74" s="28"/>
      <c r="M74" s="83"/>
      <c r="N74" s="84"/>
      <c r="O74" s="84"/>
      <c r="P74" s="94"/>
      <c r="Q74" s="100">
        <v>4.08</v>
      </c>
      <c r="R74" s="52"/>
      <c r="S74" s="52"/>
      <c r="T74" s="52"/>
      <c r="U74" s="52">
        <f t="shared" si="17"/>
        <v>833.42160000000001</v>
      </c>
      <c r="W74" s="25"/>
      <c r="X74" s="26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</row>
    <row r="75" spans="1:50" ht="25.5">
      <c r="A75" s="30"/>
      <c r="B75" s="31"/>
      <c r="C75" s="123"/>
      <c r="D75" s="162" t="s">
        <v>231</v>
      </c>
      <c r="E75" s="145" t="s">
        <v>256</v>
      </c>
      <c r="F75" s="168" t="s">
        <v>259</v>
      </c>
      <c r="G75" s="54" t="s">
        <v>77</v>
      </c>
      <c r="H75" s="52"/>
      <c r="I75" s="52"/>
      <c r="J75" s="52"/>
      <c r="K75" s="53">
        <v>72.05</v>
      </c>
      <c r="L75" s="28"/>
      <c r="M75" s="83"/>
      <c r="N75" s="84"/>
      <c r="O75" s="84"/>
      <c r="P75" s="94"/>
      <c r="Q75" s="100">
        <v>0.85</v>
      </c>
      <c r="R75" s="52"/>
      <c r="S75" s="52"/>
      <c r="T75" s="52"/>
      <c r="U75" s="52">
        <f t="shared" si="17"/>
        <v>61.242499999999993</v>
      </c>
      <c r="W75" s="25"/>
      <c r="X75" s="26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</row>
    <row r="76" spans="1:50" ht="25.5">
      <c r="A76" s="30"/>
      <c r="B76" s="31"/>
      <c r="C76" s="123"/>
      <c r="D76" s="162" t="s">
        <v>232</v>
      </c>
      <c r="E76" s="145" t="s">
        <v>255</v>
      </c>
      <c r="F76" s="168" t="s">
        <v>260</v>
      </c>
      <c r="G76" s="54" t="s">
        <v>75</v>
      </c>
      <c r="H76" s="52"/>
      <c r="I76" s="52"/>
      <c r="J76" s="52"/>
      <c r="K76" s="53">
        <v>10.220000000000001</v>
      </c>
      <c r="L76" s="28"/>
      <c r="M76" s="83"/>
      <c r="N76" s="84"/>
      <c r="O76" s="84"/>
      <c r="P76" s="94"/>
      <c r="Q76" s="100">
        <v>34.799999999999997</v>
      </c>
      <c r="R76" s="52"/>
      <c r="S76" s="52"/>
      <c r="T76" s="52"/>
      <c r="U76" s="52">
        <f t="shared" si="17"/>
        <v>355.65600000000001</v>
      </c>
      <c r="W76" s="25"/>
      <c r="X76" s="26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</row>
    <row r="77" spans="1:50" ht="25.5">
      <c r="A77" s="30"/>
      <c r="B77" s="31"/>
      <c r="C77" s="123"/>
      <c r="D77" s="162" t="s">
        <v>233</v>
      </c>
      <c r="E77" s="145" t="s">
        <v>254</v>
      </c>
      <c r="F77" s="168" t="s">
        <v>261</v>
      </c>
      <c r="G77" s="54" t="s">
        <v>75</v>
      </c>
      <c r="H77" s="52"/>
      <c r="I77" s="52"/>
      <c r="J77" s="52"/>
      <c r="K77" s="53">
        <v>10.25</v>
      </c>
      <c r="L77" s="28"/>
      <c r="M77" s="83"/>
      <c r="N77" s="84"/>
      <c r="O77" s="84"/>
      <c r="P77" s="94"/>
      <c r="Q77" s="100">
        <v>13.17</v>
      </c>
      <c r="R77" s="52"/>
      <c r="S77" s="52"/>
      <c r="T77" s="52"/>
      <c r="U77" s="52">
        <f t="shared" si="17"/>
        <v>134.99250000000001</v>
      </c>
      <c r="W77" s="25"/>
      <c r="X77" s="26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</row>
    <row r="78" spans="1:50" ht="25.5">
      <c r="A78" s="30"/>
      <c r="B78" s="31"/>
      <c r="C78" s="123"/>
      <c r="D78" s="162" t="s">
        <v>234</v>
      </c>
      <c r="E78" s="145" t="s">
        <v>253</v>
      </c>
      <c r="F78" s="168" t="s">
        <v>190</v>
      </c>
      <c r="G78" s="54" t="s">
        <v>77</v>
      </c>
      <c r="H78" s="52"/>
      <c r="I78" s="52"/>
      <c r="J78" s="52"/>
      <c r="K78" s="53">
        <v>156.63999999999999</v>
      </c>
      <c r="L78" s="28"/>
      <c r="M78" s="83"/>
      <c r="N78" s="84"/>
      <c r="O78" s="84"/>
      <c r="P78" s="94"/>
      <c r="Q78" s="100">
        <v>0.85</v>
      </c>
      <c r="R78" s="52"/>
      <c r="S78" s="52"/>
      <c r="T78" s="52"/>
      <c r="U78" s="52">
        <f t="shared" si="17"/>
        <v>133.14399999999998</v>
      </c>
      <c r="W78" s="25"/>
      <c r="X78" s="26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</row>
    <row r="79" spans="1:50" ht="25.5">
      <c r="A79" s="30"/>
      <c r="B79" s="31"/>
      <c r="C79" s="123"/>
      <c r="D79" s="162" t="s">
        <v>235</v>
      </c>
      <c r="E79" s="145" t="s">
        <v>252</v>
      </c>
      <c r="F79" s="168" t="s">
        <v>262</v>
      </c>
      <c r="G79" s="54" t="s">
        <v>77</v>
      </c>
      <c r="H79" s="52"/>
      <c r="I79" s="52"/>
      <c r="J79" s="52"/>
      <c r="K79" s="53">
        <v>495.97</v>
      </c>
      <c r="L79" s="28"/>
      <c r="M79" s="83"/>
      <c r="N79" s="84"/>
      <c r="O79" s="84"/>
      <c r="P79" s="94"/>
      <c r="Q79" s="100">
        <v>0.85</v>
      </c>
      <c r="R79" s="52"/>
      <c r="S79" s="52"/>
      <c r="T79" s="52"/>
      <c r="U79" s="52">
        <f t="shared" si="17"/>
        <v>421.5745</v>
      </c>
      <c r="W79" s="25"/>
      <c r="X79" s="26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</row>
    <row r="80" spans="1:50" ht="25.5">
      <c r="A80" s="30"/>
      <c r="B80" s="31"/>
      <c r="C80" s="123"/>
      <c r="D80" s="162" t="s">
        <v>236</v>
      </c>
      <c r="E80" s="145" t="s">
        <v>251</v>
      </c>
      <c r="F80" s="168" t="s">
        <v>263</v>
      </c>
      <c r="G80" s="54" t="s">
        <v>77</v>
      </c>
      <c r="H80" s="52"/>
      <c r="I80" s="52"/>
      <c r="J80" s="52"/>
      <c r="K80" s="53">
        <v>928.25</v>
      </c>
      <c r="L80" s="28"/>
      <c r="M80" s="83"/>
      <c r="N80" s="84"/>
      <c r="O80" s="84"/>
      <c r="P80" s="94"/>
      <c r="Q80" s="100">
        <v>1</v>
      </c>
      <c r="R80" s="52"/>
      <c r="S80" s="52"/>
      <c r="T80" s="52"/>
      <c r="U80" s="52">
        <f t="shared" si="17"/>
        <v>928.25</v>
      </c>
      <c r="W80" s="25"/>
      <c r="X80" s="26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</row>
    <row r="81" spans="1:50" ht="25.5">
      <c r="A81" s="30"/>
      <c r="B81" s="31"/>
      <c r="C81" s="123"/>
      <c r="D81" s="162" t="s">
        <v>237</v>
      </c>
      <c r="E81" s="145" t="s">
        <v>250</v>
      </c>
      <c r="F81" s="168" t="s">
        <v>264</v>
      </c>
      <c r="G81" s="54" t="s">
        <v>77</v>
      </c>
      <c r="H81" s="52"/>
      <c r="I81" s="52"/>
      <c r="J81" s="52"/>
      <c r="K81" s="53">
        <v>786.52</v>
      </c>
      <c r="L81" s="28"/>
      <c r="M81" s="83"/>
      <c r="N81" s="84"/>
      <c r="O81" s="84"/>
      <c r="P81" s="94"/>
      <c r="Q81" s="100">
        <v>0.18</v>
      </c>
      <c r="R81" s="52"/>
      <c r="S81" s="52"/>
      <c r="T81" s="52"/>
      <c r="U81" s="52">
        <f t="shared" si="17"/>
        <v>141.5736</v>
      </c>
      <c r="W81" s="25"/>
      <c r="X81" s="26"/>
      <c r="Z81" s="112"/>
      <c r="AA81" s="112"/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112"/>
      <c r="AN81" s="112"/>
      <c r="AO81" s="112"/>
      <c r="AP81" s="112"/>
      <c r="AQ81" s="112"/>
      <c r="AR81" s="112"/>
      <c r="AS81" s="112"/>
      <c r="AT81" s="112"/>
      <c r="AU81" s="112"/>
      <c r="AV81" s="112"/>
      <c r="AW81" s="112"/>
      <c r="AX81" s="112"/>
    </row>
    <row r="82" spans="1:50" ht="25.5">
      <c r="A82" s="30"/>
      <c r="B82" s="31"/>
      <c r="C82" s="123"/>
      <c r="D82" s="162" t="s">
        <v>238</v>
      </c>
      <c r="E82" s="145" t="s">
        <v>258</v>
      </c>
      <c r="F82" s="168" t="s">
        <v>257</v>
      </c>
      <c r="G82" s="54" t="s">
        <v>77</v>
      </c>
      <c r="H82" s="52"/>
      <c r="I82" s="52"/>
      <c r="J82" s="52"/>
      <c r="K82" s="53">
        <v>57.36</v>
      </c>
      <c r="L82" s="28"/>
      <c r="M82" s="83"/>
      <c r="N82" s="84"/>
      <c r="O82" s="84"/>
      <c r="P82" s="94"/>
      <c r="Q82" s="100">
        <v>5.6</v>
      </c>
      <c r="R82" s="52"/>
      <c r="S82" s="52"/>
      <c r="T82" s="52"/>
      <c r="U82" s="52">
        <f t="shared" si="17"/>
        <v>321.21599999999995</v>
      </c>
      <c r="W82" s="25"/>
      <c r="X82" s="26"/>
      <c r="Z82" s="112"/>
      <c r="AA82" s="112"/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112"/>
      <c r="AN82" s="112"/>
      <c r="AO82" s="112"/>
      <c r="AP82" s="112"/>
      <c r="AQ82" s="112"/>
      <c r="AR82" s="112"/>
      <c r="AS82" s="112"/>
      <c r="AT82" s="112"/>
      <c r="AU82" s="112"/>
      <c r="AV82" s="112"/>
      <c r="AW82" s="112"/>
      <c r="AX82" s="112"/>
    </row>
    <row r="83" spans="1:50" ht="25.5">
      <c r="A83" s="30"/>
      <c r="B83" s="31"/>
      <c r="C83" s="123"/>
      <c r="D83" s="162" t="s">
        <v>239</v>
      </c>
      <c r="E83" s="145" t="s">
        <v>266</v>
      </c>
      <c r="F83" s="168" t="s">
        <v>265</v>
      </c>
      <c r="G83" s="54" t="s">
        <v>77</v>
      </c>
      <c r="H83" s="52"/>
      <c r="I83" s="52"/>
      <c r="J83" s="52"/>
      <c r="K83" s="53">
        <v>935.03</v>
      </c>
      <c r="L83" s="28"/>
      <c r="M83" s="83"/>
      <c r="N83" s="84"/>
      <c r="O83" s="84"/>
      <c r="P83" s="94"/>
      <c r="Q83" s="100">
        <v>4.08</v>
      </c>
      <c r="R83" s="52"/>
      <c r="S83" s="52"/>
      <c r="T83" s="52"/>
      <c r="U83" s="52">
        <f t="shared" si="17"/>
        <v>3814.9223999999999</v>
      </c>
      <c r="W83" s="25"/>
      <c r="X83" s="26"/>
      <c r="Z83" s="112"/>
      <c r="AA83" s="112"/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112"/>
      <c r="AN83" s="112"/>
      <c r="AO83" s="112"/>
      <c r="AP83" s="112"/>
      <c r="AQ83" s="112"/>
      <c r="AR83" s="112"/>
      <c r="AS83" s="112"/>
      <c r="AT83" s="112"/>
      <c r="AU83" s="112"/>
      <c r="AV83" s="112"/>
      <c r="AW83" s="112"/>
      <c r="AX83" s="112"/>
    </row>
    <row r="84" spans="1:50" ht="25.5">
      <c r="A84" s="30"/>
      <c r="B84" s="31"/>
      <c r="C84" s="123"/>
      <c r="D84" s="162" t="s">
        <v>240</v>
      </c>
      <c r="E84" s="145" t="s">
        <v>249</v>
      </c>
      <c r="F84" s="168" t="s">
        <v>267</v>
      </c>
      <c r="G84" s="54" t="s">
        <v>74</v>
      </c>
      <c r="H84" s="52"/>
      <c r="I84" s="52"/>
      <c r="J84" s="52"/>
      <c r="K84" s="53">
        <v>23.95</v>
      </c>
      <c r="L84" s="28"/>
      <c r="M84" s="83"/>
      <c r="N84" s="84"/>
      <c r="O84" s="84"/>
      <c r="P84" s="94"/>
      <c r="Q84" s="100">
        <v>54.6</v>
      </c>
      <c r="R84" s="52"/>
      <c r="S84" s="52"/>
      <c r="T84" s="52"/>
      <c r="U84" s="52">
        <f t="shared" si="17"/>
        <v>1307.67</v>
      </c>
      <c r="W84" s="25"/>
      <c r="X84" s="26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112"/>
      <c r="AN84" s="112"/>
      <c r="AO84" s="112"/>
      <c r="AP84" s="112"/>
      <c r="AQ84" s="112"/>
      <c r="AR84" s="112"/>
      <c r="AS84" s="112"/>
      <c r="AT84" s="112"/>
      <c r="AU84" s="112"/>
      <c r="AV84" s="112"/>
      <c r="AW84" s="112"/>
      <c r="AX84" s="112"/>
    </row>
    <row r="85" spans="1:50" ht="25.5">
      <c r="A85" s="30"/>
      <c r="B85" s="31"/>
      <c r="C85" s="123"/>
      <c r="D85" s="162" t="s">
        <v>241</v>
      </c>
      <c r="E85" s="145" t="s">
        <v>248</v>
      </c>
      <c r="F85" s="168" t="s">
        <v>268</v>
      </c>
      <c r="G85" s="54" t="s">
        <v>74</v>
      </c>
      <c r="H85" s="52"/>
      <c r="I85" s="52"/>
      <c r="J85" s="52"/>
      <c r="K85" s="53">
        <v>45.81</v>
      </c>
      <c r="L85" s="28"/>
      <c r="M85" s="83"/>
      <c r="N85" s="84"/>
      <c r="O85" s="84"/>
      <c r="P85" s="94"/>
      <c r="Q85" s="100">
        <v>36.11</v>
      </c>
      <c r="R85" s="52"/>
      <c r="S85" s="52"/>
      <c r="T85" s="52"/>
      <c r="U85" s="52">
        <f t="shared" si="17"/>
        <v>1654.1991</v>
      </c>
      <c r="W85" s="25"/>
      <c r="X85" s="26"/>
      <c r="Z85" s="112"/>
      <c r="AA85" s="112"/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112"/>
      <c r="AN85" s="112"/>
      <c r="AO85" s="112"/>
      <c r="AP85" s="112"/>
      <c r="AQ85" s="112"/>
      <c r="AR85" s="112"/>
      <c r="AS85" s="112"/>
      <c r="AT85" s="112"/>
      <c r="AU85" s="112"/>
      <c r="AV85" s="112"/>
      <c r="AW85" s="112"/>
      <c r="AX85" s="112"/>
    </row>
    <row r="86" spans="1:50" ht="25.5">
      <c r="A86" s="30"/>
      <c r="B86" s="31"/>
      <c r="C86" s="123"/>
      <c r="D86" s="162" t="s">
        <v>242</v>
      </c>
      <c r="E86" s="145" t="s">
        <v>247</v>
      </c>
      <c r="F86" s="168" t="s">
        <v>269</v>
      </c>
      <c r="G86" s="54" t="s">
        <v>74</v>
      </c>
      <c r="H86" s="52"/>
      <c r="I86" s="52"/>
      <c r="J86" s="52"/>
      <c r="K86" s="53">
        <v>41.18</v>
      </c>
      <c r="L86" s="28"/>
      <c r="M86" s="83"/>
      <c r="N86" s="84"/>
      <c r="O86" s="84"/>
      <c r="P86" s="94"/>
      <c r="Q86" s="100">
        <v>4.62</v>
      </c>
      <c r="R86" s="52"/>
      <c r="S86" s="52"/>
      <c r="T86" s="52"/>
      <c r="U86" s="52">
        <f t="shared" si="17"/>
        <v>190.2516</v>
      </c>
      <c r="W86" s="25"/>
      <c r="X86" s="26"/>
      <c r="Z86" s="112"/>
      <c r="AA86" s="112"/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112"/>
      <c r="AN86" s="112"/>
      <c r="AO86" s="112"/>
      <c r="AP86" s="112"/>
      <c r="AQ86" s="112"/>
      <c r="AR86" s="112"/>
      <c r="AS86" s="112"/>
      <c r="AT86" s="112"/>
      <c r="AU86" s="112"/>
      <c r="AV86" s="112"/>
      <c r="AW86" s="112"/>
      <c r="AX86" s="112"/>
    </row>
    <row r="87" spans="1:50" ht="25.5">
      <c r="A87" s="30"/>
      <c r="B87" s="31"/>
      <c r="C87" s="123"/>
      <c r="D87" s="162" t="s">
        <v>243</v>
      </c>
      <c r="E87" s="145" t="s">
        <v>246</v>
      </c>
      <c r="F87" s="168" t="s">
        <v>270</v>
      </c>
      <c r="G87" s="54" t="s">
        <v>74</v>
      </c>
      <c r="H87" s="52"/>
      <c r="I87" s="52"/>
      <c r="J87" s="52"/>
      <c r="K87" s="53">
        <v>288.08</v>
      </c>
      <c r="L87" s="28"/>
      <c r="M87" s="83"/>
      <c r="N87" s="84"/>
      <c r="O87" s="84"/>
      <c r="P87" s="94"/>
      <c r="Q87" s="100">
        <v>4.62</v>
      </c>
      <c r="R87" s="52"/>
      <c r="S87" s="52"/>
      <c r="T87" s="52"/>
      <c r="U87" s="52">
        <f t="shared" si="17"/>
        <v>1330.9295999999999</v>
      </c>
      <c r="W87" s="25"/>
      <c r="X87" s="26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</row>
    <row r="88" spans="1:50" ht="25.5">
      <c r="A88" s="30"/>
      <c r="B88" s="31"/>
      <c r="C88" s="123"/>
      <c r="D88" s="162" t="s">
        <v>244</v>
      </c>
      <c r="E88" s="145" t="s">
        <v>245</v>
      </c>
      <c r="F88" s="168" t="s">
        <v>271</v>
      </c>
      <c r="G88" s="54" t="s">
        <v>275</v>
      </c>
      <c r="H88" s="52"/>
      <c r="I88" s="52"/>
      <c r="J88" s="52"/>
      <c r="K88" s="53">
        <v>1138.75</v>
      </c>
      <c r="L88" s="28"/>
      <c r="M88" s="83"/>
      <c r="N88" s="84"/>
      <c r="O88" s="84"/>
      <c r="P88" s="94"/>
      <c r="Q88" s="100">
        <v>2</v>
      </c>
      <c r="R88" s="52"/>
      <c r="S88" s="52"/>
      <c r="T88" s="52"/>
      <c r="U88" s="52">
        <f t="shared" si="17"/>
        <v>2277.5</v>
      </c>
      <c r="W88" s="25"/>
      <c r="X88" s="26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</row>
    <row r="89" spans="1:50" ht="38.25">
      <c r="A89" s="30"/>
      <c r="B89" s="31"/>
      <c r="C89" s="123"/>
      <c r="D89" s="162" t="s">
        <v>274</v>
      </c>
      <c r="E89" s="145" t="s">
        <v>273</v>
      </c>
      <c r="F89" s="168" t="s">
        <v>272</v>
      </c>
      <c r="G89" s="54" t="s">
        <v>46</v>
      </c>
      <c r="H89" s="54"/>
      <c r="I89" s="54"/>
      <c r="J89" s="54"/>
      <c r="K89" s="54">
        <v>435.42</v>
      </c>
      <c r="L89" s="28"/>
      <c r="M89" s="177"/>
      <c r="N89" s="178"/>
      <c r="O89" s="178"/>
      <c r="P89" s="179"/>
      <c r="Q89" s="100">
        <v>10.1</v>
      </c>
      <c r="R89" s="176"/>
      <c r="S89" s="176"/>
      <c r="T89" s="176"/>
      <c r="U89" s="52">
        <f t="shared" si="17"/>
        <v>4397.7420000000002</v>
      </c>
      <c r="W89" s="25"/>
      <c r="X89" s="26"/>
      <c r="Z89" s="112"/>
      <c r="AA89" s="112"/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</row>
    <row r="90" spans="1:50" ht="25.5">
      <c r="A90" s="30"/>
      <c r="B90" s="31"/>
      <c r="C90" s="123"/>
      <c r="D90" s="162" t="s">
        <v>276</v>
      </c>
      <c r="E90" s="175" t="s">
        <v>277</v>
      </c>
      <c r="F90" s="168" t="s">
        <v>156</v>
      </c>
      <c r="G90" s="54" t="s">
        <v>74</v>
      </c>
      <c r="H90" s="54"/>
      <c r="I90" s="54"/>
      <c r="J90" s="54"/>
      <c r="K90" s="54">
        <v>44.69</v>
      </c>
      <c r="L90" s="28"/>
      <c r="M90" s="177"/>
      <c r="N90" s="178"/>
      <c r="O90" s="178"/>
      <c r="P90" s="179"/>
      <c r="Q90" s="100">
        <v>22.22</v>
      </c>
      <c r="R90" s="176"/>
      <c r="S90" s="176"/>
      <c r="T90" s="176"/>
      <c r="U90" s="52">
        <f t="shared" si="17"/>
        <v>993.01179999999988</v>
      </c>
      <c r="W90" s="25"/>
      <c r="X90" s="26"/>
      <c r="Z90" s="112"/>
      <c r="AA90" s="112"/>
      <c r="AB90" s="112"/>
      <c r="AC90" s="112"/>
      <c r="AD90" s="112"/>
      <c r="AE90" s="112"/>
      <c r="AF90" s="112"/>
      <c r="AG90" s="112"/>
      <c r="AH90" s="112"/>
      <c r="AI90" s="112"/>
      <c r="AJ90" s="112"/>
      <c r="AK90" s="112"/>
      <c r="AL90" s="112"/>
      <c r="AM90" s="112"/>
      <c r="AN90" s="112"/>
      <c r="AO90" s="112"/>
      <c r="AP90" s="112"/>
      <c r="AQ90" s="112"/>
      <c r="AR90" s="112"/>
      <c r="AS90" s="112"/>
      <c r="AT90" s="112"/>
      <c r="AU90" s="112"/>
      <c r="AV90" s="112"/>
      <c r="AW90" s="112"/>
      <c r="AX90" s="112"/>
    </row>
    <row r="91" spans="1:50">
      <c r="A91" s="30"/>
      <c r="B91" s="31"/>
      <c r="C91" s="123"/>
      <c r="D91" s="76">
        <v>7</v>
      </c>
      <c r="E91" s="77" t="s">
        <v>70</v>
      </c>
      <c r="F91" s="167"/>
      <c r="G91" s="78"/>
      <c r="H91" s="69"/>
      <c r="I91" s="69"/>
      <c r="J91" s="69"/>
      <c r="K91" s="70"/>
      <c r="L91" s="24"/>
      <c r="M91" s="90"/>
      <c r="N91" s="91"/>
      <c r="O91" s="91"/>
      <c r="P91" s="96"/>
      <c r="Q91" s="85"/>
      <c r="R91" s="69"/>
      <c r="S91" s="69"/>
      <c r="T91" s="69"/>
      <c r="U91" s="69">
        <f>SUM(U93:U102)</f>
        <v>11005.18</v>
      </c>
      <c r="W91" s="25"/>
      <c r="X91" s="26"/>
      <c r="Y91" s="27"/>
      <c r="Z91" s="112"/>
      <c r="AA91" s="112"/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</row>
    <row r="92" spans="1:50">
      <c r="A92" s="30"/>
      <c r="B92" s="31"/>
      <c r="C92" s="123"/>
      <c r="D92" s="76"/>
      <c r="E92" s="77"/>
      <c r="F92" s="167"/>
      <c r="G92" s="78"/>
      <c r="H92" s="69"/>
      <c r="I92" s="69"/>
      <c r="J92" s="69"/>
      <c r="K92" s="70"/>
      <c r="L92" s="24"/>
      <c r="M92" s="90"/>
      <c r="N92" s="91"/>
      <c r="O92" s="91"/>
      <c r="P92" s="96"/>
      <c r="Q92" s="85"/>
      <c r="R92" s="69"/>
      <c r="S92" s="69"/>
      <c r="T92" s="69"/>
      <c r="U92" s="69"/>
      <c r="W92" s="25"/>
      <c r="X92" s="26"/>
      <c r="Y92" s="27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</row>
    <row r="93" spans="1:50" ht="25.5">
      <c r="A93" s="30"/>
      <c r="B93" s="31"/>
      <c r="C93" s="123"/>
      <c r="D93" s="162" t="s">
        <v>122</v>
      </c>
      <c r="E93" s="145" t="s">
        <v>76</v>
      </c>
      <c r="F93" s="168" t="s">
        <v>186</v>
      </c>
      <c r="G93" s="54" t="s">
        <v>77</v>
      </c>
      <c r="H93" s="52"/>
      <c r="I93" s="52"/>
      <c r="J93" s="52"/>
      <c r="K93" s="53">
        <v>123.17</v>
      </c>
      <c r="L93" s="28"/>
      <c r="M93" s="83"/>
      <c r="N93" s="84"/>
      <c r="O93" s="84"/>
      <c r="P93" s="94"/>
      <c r="Q93" s="100">
        <v>40</v>
      </c>
      <c r="R93" s="52"/>
      <c r="S93" s="52"/>
      <c r="T93" s="52"/>
      <c r="U93" s="52">
        <f>K93*Q93</f>
        <v>4926.8</v>
      </c>
      <c r="W93" s="25"/>
      <c r="X93" s="26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</row>
    <row r="94" spans="1:50" ht="25.5">
      <c r="A94" s="30"/>
      <c r="B94" s="31"/>
      <c r="C94" s="123"/>
      <c r="D94" s="162" t="s">
        <v>123</v>
      </c>
      <c r="E94" s="145" t="s">
        <v>71</v>
      </c>
      <c r="F94" s="168" t="s">
        <v>187</v>
      </c>
      <c r="G94" s="54" t="s">
        <v>74</v>
      </c>
      <c r="H94" s="52"/>
      <c r="I94" s="52"/>
      <c r="J94" s="52"/>
      <c r="K94" s="53">
        <v>140.11000000000001</v>
      </c>
      <c r="L94" s="28"/>
      <c r="M94" s="83"/>
      <c r="N94" s="84"/>
      <c r="O94" s="84"/>
      <c r="P94" s="94"/>
      <c r="Q94" s="100">
        <v>8</v>
      </c>
      <c r="R94" s="52"/>
      <c r="S94" s="52"/>
      <c r="T94" s="52"/>
      <c r="U94" s="52">
        <f t="shared" ref="U94:U102" si="18">K94*Q94</f>
        <v>1120.8800000000001</v>
      </c>
      <c r="W94" s="25"/>
      <c r="X94" s="26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112"/>
      <c r="AO94" s="112"/>
      <c r="AP94" s="112"/>
      <c r="AQ94" s="112"/>
      <c r="AR94" s="112"/>
      <c r="AS94" s="112"/>
      <c r="AT94" s="112"/>
      <c r="AU94" s="112"/>
      <c r="AV94" s="112"/>
      <c r="AW94" s="112"/>
      <c r="AX94" s="112"/>
    </row>
    <row r="95" spans="1:50" ht="25.5">
      <c r="A95" s="30"/>
      <c r="B95" s="31"/>
      <c r="C95" s="123"/>
      <c r="D95" s="162" t="s">
        <v>124</v>
      </c>
      <c r="E95" s="145" t="s">
        <v>73</v>
      </c>
      <c r="F95" s="168" t="s">
        <v>188</v>
      </c>
      <c r="G95" s="54" t="s">
        <v>75</v>
      </c>
      <c r="H95" s="52"/>
      <c r="I95" s="52"/>
      <c r="J95" s="52"/>
      <c r="K95" s="53">
        <v>18.32</v>
      </c>
      <c r="L95" s="28"/>
      <c r="M95" s="83"/>
      <c r="N95" s="84"/>
      <c r="O95" s="84"/>
      <c r="P95" s="94"/>
      <c r="Q95" s="100">
        <v>30</v>
      </c>
      <c r="R95" s="52"/>
      <c r="S95" s="52"/>
      <c r="T95" s="52"/>
      <c r="U95" s="52">
        <f t="shared" si="18"/>
        <v>549.6</v>
      </c>
      <c r="W95" s="25"/>
      <c r="X95" s="26"/>
      <c r="Z95" s="112"/>
      <c r="AA95" s="112"/>
      <c r="AB95" s="112"/>
      <c r="AC95" s="112"/>
      <c r="AD95" s="112"/>
      <c r="AE95" s="112"/>
      <c r="AF95" s="112"/>
      <c r="AG95" s="112"/>
      <c r="AH95" s="112"/>
      <c r="AI95" s="112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</row>
    <row r="96" spans="1:50" ht="25.5">
      <c r="A96" s="30"/>
      <c r="B96" s="31"/>
      <c r="C96" s="123"/>
      <c r="D96" s="162" t="s">
        <v>126</v>
      </c>
      <c r="E96" s="145" t="s">
        <v>72</v>
      </c>
      <c r="F96" s="168" t="s">
        <v>189</v>
      </c>
      <c r="G96" s="54" t="s">
        <v>75</v>
      </c>
      <c r="H96" s="52"/>
      <c r="I96" s="52"/>
      <c r="J96" s="52"/>
      <c r="K96" s="53">
        <v>17.16</v>
      </c>
      <c r="L96" s="28"/>
      <c r="M96" s="83"/>
      <c r="N96" s="84"/>
      <c r="O96" s="84"/>
      <c r="P96" s="94"/>
      <c r="Q96" s="100">
        <v>30</v>
      </c>
      <c r="R96" s="52"/>
      <c r="S96" s="52"/>
      <c r="T96" s="52"/>
      <c r="U96" s="52">
        <f t="shared" si="18"/>
        <v>514.79999999999995</v>
      </c>
      <c r="W96" s="25"/>
      <c r="X96" s="26"/>
      <c r="Z96" s="112"/>
      <c r="AA96" s="112"/>
      <c r="AB96" s="112"/>
      <c r="AC96" s="112"/>
      <c r="AD96" s="112"/>
      <c r="AE96" s="112"/>
      <c r="AF96" s="112"/>
      <c r="AG96" s="112"/>
      <c r="AH96" s="112"/>
      <c r="AI96" s="112"/>
      <c r="AJ96" s="112"/>
      <c r="AK96" s="112"/>
      <c r="AL96" s="112"/>
      <c r="AM96" s="112"/>
      <c r="AN96" s="112"/>
      <c r="AO96" s="112"/>
      <c r="AP96" s="112"/>
      <c r="AQ96" s="112"/>
      <c r="AR96" s="112"/>
      <c r="AS96" s="112"/>
      <c r="AT96" s="112"/>
      <c r="AU96" s="112"/>
      <c r="AV96" s="112"/>
      <c r="AW96" s="112"/>
      <c r="AX96" s="112"/>
    </row>
    <row r="97" spans="1:50" ht="25.5">
      <c r="A97" s="30"/>
      <c r="B97" s="31"/>
      <c r="C97" s="123"/>
      <c r="D97" s="162" t="s">
        <v>125</v>
      </c>
      <c r="E97" s="145" t="s">
        <v>78</v>
      </c>
      <c r="F97" s="168" t="s">
        <v>186</v>
      </c>
      <c r="G97" s="54" t="s">
        <v>77</v>
      </c>
      <c r="H97" s="52"/>
      <c r="I97" s="52"/>
      <c r="J97" s="52"/>
      <c r="K97" s="53">
        <v>123.17</v>
      </c>
      <c r="L97" s="28"/>
      <c r="M97" s="83"/>
      <c r="N97" s="84"/>
      <c r="O97" s="84"/>
      <c r="P97" s="94"/>
      <c r="Q97" s="100">
        <v>2</v>
      </c>
      <c r="R97" s="52"/>
      <c r="S97" s="52"/>
      <c r="T97" s="52"/>
      <c r="U97" s="52">
        <f t="shared" si="18"/>
        <v>246.34</v>
      </c>
      <c r="W97" s="25"/>
      <c r="X97" s="26"/>
      <c r="Z97" s="112"/>
      <c r="AA97" s="112"/>
      <c r="AB97" s="112"/>
      <c r="AC97" s="112"/>
      <c r="AD97" s="112"/>
      <c r="AE97" s="112"/>
      <c r="AF97" s="112"/>
      <c r="AG97" s="112"/>
      <c r="AH97" s="112"/>
      <c r="AI97" s="112"/>
      <c r="AJ97" s="112"/>
      <c r="AK97" s="112"/>
      <c r="AL97" s="112"/>
      <c r="AM97" s="112"/>
      <c r="AN97" s="112"/>
      <c r="AO97" s="112"/>
      <c r="AP97" s="112"/>
      <c r="AQ97" s="112"/>
      <c r="AR97" s="112"/>
      <c r="AS97" s="112"/>
      <c r="AT97" s="112"/>
      <c r="AU97" s="112"/>
      <c r="AV97" s="112"/>
      <c r="AW97" s="112"/>
      <c r="AX97" s="112"/>
    </row>
    <row r="98" spans="1:50" ht="25.5">
      <c r="A98" s="30"/>
      <c r="B98" s="31"/>
      <c r="C98" s="123"/>
      <c r="D98" s="162" t="s">
        <v>127</v>
      </c>
      <c r="E98" s="145" t="s">
        <v>79</v>
      </c>
      <c r="F98" s="168" t="s">
        <v>190</v>
      </c>
      <c r="G98" s="54" t="s">
        <v>77</v>
      </c>
      <c r="H98" s="52"/>
      <c r="I98" s="52"/>
      <c r="J98" s="52"/>
      <c r="K98" s="53">
        <v>156.63999999999999</v>
      </c>
      <c r="L98" s="28"/>
      <c r="M98" s="83"/>
      <c r="N98" s="84"/>
      <c r="O98" s="84"/>
      <c r="P98" s="94"/>
      <c r="Q98" s="100">
        <v>1</v>
      </c>
      <c r="R98" s="52"/>
      <c r="S98" s="52"/>
      <c r="T98" s="52"/>
      <c r="U98" s="52">
        <f t="shared" si="18"/>
        <v>156.63999999999999</v>
      </c>
      <c r="W98" s="25"/>
      <c r="X98" s="26"/>
      <c r="Z98" s="112"/>
      <c r="AA98" s="112"/>
      <c r="AB98" s="112"/>
      <c r="AC98" s="112"/>
      <c r="AD98" s="112"/>
      <c r="AE98" s="112"/>
      <c r="AF98" s="112"/>
      <c r="AG98" s="112"/>
      <c r="AH98" s="112"/>
      <c r="AI98" s="112"/>
      <c r="AJ98" s="112"/>
      <c r="AK98" s="112"/>
      <c r="AL98" s="112"/>
      <c r="AM98" s="112"/>
      <c r="AN98" s="112"/>
      <c r="AO98" s="112"/>
      <c r="AP98" s="112"/>
      <c r="AQ98" s="112"/>
      <c r="AR98" s="112"/>
      <c r="AS98" s="112"/>
      <c r="AT98" s="112"/>
      <c r="AU98" s="112"/>
      <c r="AV98" s="112"/>
      <c r="AW98" s="112"/>
      <c r="AX98" s="112"/>
    </row>
    <row r="99" spans="1:50" ht="25.5">
      <c r="A99" s="30"/>
      <c r="B99" s="31"/>
      <c r="C99" s="123"/>
      <c r="D99" s="162" t="s">
        <v>128</v>
      </c>
      <c r="E99" s="145" t="s">
        <v>80</v>
      </c>
      <c r="F99" s="168" t="s">
        <v>191</v>
      </c>
      <c r="G99" s="54" t="s">
        <v>77</v>
      </c>
      <c r="H99" s="52"/>
      <c r="I99" s="52"/>
      <c r="J99" s="52"/>
      <c r="K99" s="53">
        <v>344.48</v>
      </c>
      <c r="L99" s="28"/>
      <c r="M99" s="83"/>
      <c r="N99" s="84"/>
      <c r="O99" s="84"/>
      <c r="P99" s="94"/>
      <c r="Q99" s="100">
        <v>1</v>
      </c>
      <c r="R99" s="52"/>
      <c r="S99" s="52"/>
      <c r="T99" s="52"/>
      <c r="U99" s="52">
        <f t="shared" si="18"/>
        <v>344.48</v>
      </c>
      <c r="W99" s="25"/>
      <c r="X99" s="26"/>
      <c r="Z99" s="112"/>
      <c r="AA99" s="112"/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2"/>
      <c r="AN99" s="112"/>
      <c r="AO99" s="112"/>
      <c r="AP99" s="112"/>
      <c r="AQ99" s="112"/>
      <c r="AR99" s="112"/>
      <c r="AS99" s="112"/>
      <c r="AT99" s="112"/>
      <c r="AU99" s="112"/>
      <c r="AV99" s="112"/>
      <c r="AW99" s="112"/>
      <c r="AX99" s="112"/>
    </row>
    <row r="100" spans="1:50" ht="38.25">
      <c r="A100" s="30"/>
      <c r="B100" s="31"/>
      <c r="C100" s="123"/>
      <c r="D100" s="162" t="s">
        <v>129</v>
      </c>
      <c r="E100" s="145" t="s">
        <v>81</v>
      </c>
      <c r="F100" s="168" t="s">
        <v>192</v>
      </c>
      <c r="G100" s="54" t="s">
        <v>77</v>
      </c>
      <c r="H100" s="52"/>
      <c r="I100" s="52"/>
      <c r="J100" s="52"/>
      <c r="K100" s="53">
        <v>721.18</v>
      </c>
      <c r="L100" s="28"/>
      <c r="M100" s="83"/>
      <c r="N100" s="84"/>
      <c r="O100" s="84"/>
      <c r="P100" s="94"/>
      <c r="Q100" s="100">
        <v>1</v>
      </c>
      <c r="R100" s="52"/>
      <c r="S100" s="52"/>
      <c r="T100" s="52"/>
      <c r="U100" s="52">
        <f t="shared" si="18"/>
        <v>721.18</v>
      </c>
      <c r="W100" s="25"/>
      <c r="X100" s="26"/>
      <c r="Z100" s="112"/>
      <c r="AA100" s="112"/>
      <c r="AB100" s="112"/>
      <c r="AC100" s="112"/>
      <c r="AD100" s="112"/>
      <c r="AE100" s="112"/>
      <c r="AF100" s="112"/>
      <c r="AG100" s="112"/>
      <c r="AH100" s="112"/>
      <c r="AI100" s="112"/>
      <c r="AJ100" s="112"/>
      <c r="AK100" s="112"/>
      <c r="AL100" s="112"/>
      <c r="AM100" s="112"/>
      <c r="AN100" s="112"/>
      <c r="AO100" s="112"/>
      <c r="AP100" s="112"/>
      <c r="AQ100" s="112"/>
      <c r="AR100" s="112"/>
      <c r="AS100" s="112"/>
      <c r="AT100" s="112"/>
      <c r="AU100" s="112"/>
      <c r="AV100" s="112"/>
      <c r="AW100" s="112"/>
      <c r="AX100" s="112"/>
    </row>
    <row r="101" spans="1:50" ht="25.5">
      <c r="A101" s="30"/>
      <c r="B101" s="31"/>
      <c r="C101" s="123"/>
      <c r="D101" s="162" t="s">
        <v>130</v>
      </c>
      <c r="E101" s="145" t="s">
        <v>82</v>
      </c>
      <c r="F101" s="168" t="s">
        <v>193</v>
      </c>
      <c r="G101" s="54" t="s">
        <v>77</v>
      </c>
      <c r="H101" s="52"/>
      <c r="I101" s="52"/>
      <c r="J101" s="52"/>
      <c r="K101" s="53">
        <v>506.24</v>
      </c>
      <c r="L101" s="28"/>
      <c r="M101" s="83"/>
      <c r="N101" s="84"/>
      <c r="O101" s="84"/>
      <c r="P101" s="94"/>
      <c r="Q101" s="100">
        <v>3</v>
      </c>
      <c r="R101" s="52"/>
      <c r="S101" s="52"/>
      <c r="T101" s="52"/>
      <c r="U101" s="52">
        <f t="shared" si="18"/>
        <v>1518.72</v>
      </c>
      <c r="W101" s="25"/>
      <c r="X101" s="26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  <c r="AK101" s="112"/>
      <c r="AL101" s="112"/>
      <c r="AM101" s="112"/>
      <c r="AN101" s="112"/>
      <c r="AO101" s="112"/>
      <c r="AP101" s="112"/>
      <c r="AQ101" s="112"/>
      <c r="AR101" s="112"/>
      <c r="AS101" s="112"/>
      <c r="AT101" s="112"/>
      <c r="AU101" s="112"/>
      <c r="AV101" s="112"/>
      <c r="AW101" s="112"/>
      <c r="AX101" s="112"/>
    </row>
    <row r="102" spans="1:50" ht="25.5">
      <c r="A102" s="30"/>
      <c r="B102" s="31"/>
      <c r="C102" s="123"/>
      <c r="D102" s="162" t="s">
        <v>131</v>
      </c>
      <c r="E102" s="145" t="s">
        <v>83</v>
      </c>
      <c r="F102" s="168" t="s">
        <v>194</v>
      </c>
      <c r="G102" s="54" t="s">
        <v>74</v>
      </c>
      <c r="H102" s="52"/>
      <c r="I102" s="52"/>
      <c r="J102" s="52"/>
      <c r="K102" s="53">
        <v>82.34</v>
      </c>
      <c r="L102" s="28"/>
      <c r="M102" s="83"/>
      <c r="N102" s="84"/>
      <c r="O102" s="84"/>
      <c r="P102" s="94"/>
      <c r="Q102" s="100">
        <v>11</v>
      </c>
      <c r="R102" s="52"/>
      <c r="S102" s="52"/>
      <c r="T102" s="52"/>
      <c r="U102" s="52">
        <f t="shared" si="18"/>
        <v>905.74</v>
      </c>
      <c r="W102" s="25"/>
      <c r="X102" s="26"/>
      <c r="Z102" s="112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12"/>
      <c r="AT102" s="112"/>
      <c r="AU102" s="112"/>
      <c r="AV102" s="112"/>
      <c r="AW102" s="112"/>
      <c r="AX102" s="112"/>
    </row>
    <row r="103" spans="1:50">
      <c r="A103" s="30"/>
      <c r="B103" s="31"/>
      <c r="C103" s="123"/>
      <c r="D103" s="76">
        <v>8</v>
      </c>
      <c r="E103" s="77" t="s">
        <v>87</v>
      </c>
      <c r="F103" s="167"/>
      <c r="G103" s="78"/>
      <c r="H103" s="69"/>
      <c r="I103" s="69"/>
      <c r="J103" s="69"/>
      <c r="K103" s="70"/>
      <c r="L103" s="24"/>
      <c r="M103" s="90"/>
      <c r="N103" s="91"/>
      <c r="O103" s="91"/>
      <c r="P103" s="96"/>
      <c r="Q103" s="85"/>
      <c r="R103" s="69"/>
      <c r="S103" s="69"/>
      <c r="T103" s="69"/>
      <c r="U103" s="69">
        <f>SUM(U105:U108)</f>
        <v>25883.416000000001</v>
      </c>
      <c r="W103" s="25"/>
      <c r="X103" s="26"/>
      <c r="Y103" s="27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/>
      <c r="AM103" s="112"/>
      <c r="AN103" s="112"/>
      <c r="AO103" s="112"/>
      <c r="AP103" s="112"/>
      <c r="AQ103" s="112"/>
      <c r="AR103" s="112"/>
      <c r="AS103" s="112"/>
      <c r="AT103" s="112"/>
      <c r="AU103" s="112"/>
      <c r="AV103" s="112"/>
      <c r="AW103" s="112"/>
      <c r="AX103" s="112"/>
    </row>
    <row r="104" spans="1:50">
      <c r="A104" s="30"/>
      <c r="B104" s="31"/>
      <c r="C104" s="123"/>
      <c r="D104" s="76"/>
      <c r="E104" s="77"/>
      <c r="F104" s="167"/>
      <c r="G104" s="78"/>
      <c r="H104" s="69"/>
      <c r="I104" s="69"/>
      <c r="J104" s="69"/>
      <c r="K104" s="65"/>
      <c r="L104" s="24"/>
      <c r="M104" s="90"/>
      <c r="N104" s="91"/>
      <c r="O104" s="91"/>
      <c r="P104" s="96"/>
      <c r="Q104" s="85"/>
      <c r="R104" s="69"/>
      <c r="S104" s="69"/>
      <c r="T104" s="69"/>
      <c r="U104" s="69"/>
      <c r="W104" s="25"/>
      <c r="X104" s="26"/>
      <c r="Y104" s="27"/>
      <c r="Z104" s="112"/>
      <c r="AA104" s="112"/>
      <c r="AB104" s="112"/>
      <c r="AC104" s="112"/>
      <c r="AD104" s="112"/>
      <c r="AE104" s="112"/>
      <c r="AF104" s="112"/>
      <c r="AG104" s="112"/>
      <c r="AH104" s="112"/>
      <c r="AI104" s="112"/>
      <c r="AJ104" s="112"/>
      <c r="AK104" s="112"/>
      <c r="AL104" s="112"/>
      <c r="AM104" s="112"/>
      <c r="AN104" s="112"/>
      <c r="AO104" s="112"/>
      <c r="AP104" s="112"/>
      <c r="AQ104" s="112"/>
      <c r="AR104" s="112"/>
      <c r="AS104" s="112"/>
      <c r="AT104" s="112"/>
      <c r="AU104" s="112"/>
      <c r="AV104" s="112"/>
      <c r="AW104" s="112"/>
      <c r="AX104" s="112"/>
    </row>
    <row r="105" spans="1:50" ht="25.5">
      <c r="A105" s="30"/>
      <c r="B105" s="31"/>
      <c r="C105" s="123"/>
      <c r="D105" s="162" t="s">
        <v>132</v>
      </c>
      <c r="E105" s="160" t="s">
        <v>88</v>
      </c>
      <c r="F105" s="170" t="s">
        <v>195</v>
      </c>
      <c r="G105" s="51" t="s">
        <v>68</v>
      </c>
      <c r="H105" s="52"/>
      <c r="I105" s="52"/>
      <c r="J105" s="52"/>
      <c r="K105" s="53">
        <v>929.16</v>
      </c>
      <c r="L105" s="28"/>
      <c r="M105" s="83"/>
      <c r="N105" s="84"/>
      <c r="O105" s="84"/>
      <c r="P105" s="94"/>
      <c r="Q105" s="100">
        <v>3.6</v>
      </c>
      <c r="R105" s="52"/>
      <c r="S105" s="52"/>
      <c r="T105" s="52"/>
      <c r="U105" s="52">
        <f>K105*Q105</f>
        <v>3344.9760000000001</v>
      </c>
      <c r="W105" s="25"/>
      <c r="X105" s="26"/>
      <c r="Z105" s="112"/>
      <c r="AA105" s="112"/>
      <c r="AB105" s="112"/>
      <c r="AC105" s="112"/>
      <c r="AD105" s="112"/>
      <c r="AE105" s="112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</row>
    <row r="106" spans="1:50" ht="51">
      <c r="A106" s="30"/>
      <c r="B106" s="31"/>
      <c r="C106" s="123"/>
      <c r="D106" s="162" t="s">
        <v>133</v>
      </c>
      <c r="E106" s="145" t="s">
        <v>89</v>
      </c>
      <c r="F106" s="168" t="s">
        <v>196</v>
      </c>
      <c r="G106" s="51" t="s">
        <v>68</v>
      </c>
      <c r="H106" s="52"/>
      <c r="I106" s="52"/>
      <c r="J106" s="52"/>
      <c r="K106" s="53">
        <v>88.46</v>
      </c>
      <c r="L106" s="28"/>
      <c r="M106" s="83"/>
      <c r="N106" s="84"/>
      <c r="O106" s="84"/>
      <c r="P106" s="94"/>
      <c r="Q106" s="100">
        <v>200</v>
      </c>
      <c r="R106" s="52"/>
      <c r="S106" s="52"/>
      <c r="T106" s="52"/>
      <c r="U106" s="52">
        <f t="shared" ref="U106:U108" si="19">K106*Q106</f>
        <v>17692</v>
      </c>
      <c r="W106" s="25"/>
      <c r="X106" s="26"/>
      <c r="Z106" s="112"/>
      <c r="AA106" s="112"/>
      <c r="AB106" s="112"/>
      <c r="AC106" s="112"/>
      <c r="AD106" s="112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12"/>
      <c r="AO106" s="112"/>
      <c r="AP106" s="112"/>
      <c r="AQ106" s="112"/>
      <c r="AR106" s="112"/>
      <c r="AS106" s="112"/>
      <c r="AT106" s="112"/>
      <c r="AU106" s="112"/>
      <c r="AV106" s="112"/>
      <c r="AW106" s="112"/>
      <c r="AX106" s="112"/>
    </row>
    <row r="107" spans="1:50" ht="38.25">
      <c r="A107" s="30"/>
      <c r="B107" s="31"/>
      <c r="C107" s="123"/>
      <c r="D107" s="162" t="s">
        <v>134</v>
      </c>
      <c r="E107" s="145" t="s">
        <v>90</v>
      </c>
      <c r="F107" s="168" t="s">
        <v>197</v>
      </c>
      <c r="G107" s="51" t="s">
        <v>91</v>
      </c>
      <c r="H107" s="52"/>
      <c r="I107" s="52"/>
      <c r="J107" s="52"/>
      <c r="K107" s="53">
        <v>74.28</v>
      </c>
      <c r="L107" s="28"/>
      <c r="M107" s="83"/>
      <c r="N107" s="84"/>
      <c r="O107" s="84"/>
      <c r="P107" s="94"/>
      <c r="Q107" s="100">
        <v>2</v>
      </c>
      <c r="R107" s="52"/>
      <c r="S107" s="52"/>
      <c r="T107" s="52"/>
      <c r="U107" s="52">
        <f t="shared" si="19"/>
        <v>148.56</v>
      </c>
      <c r="W107" s="25"/>
      <c r="X107" s="26"/>
      <c r="Z107" s="112"/>
      <c r="AA107" s="112"/>
      <c r="AB107" s="112"/>
      <c r="AC107" s="112"/>
      <c r="AD107" s="112"/>
      <c r="AE107" s="112"/>
      <c r="AF107" s="112"/>
      <c r="AG107" s="112"/>
      <c r="AH107" s="112"/>
      <c r="AI107" s="112"/>
      <c r="AJ107" s="112"/>
      <c r="AK107" s="112"/>
      <c r="AL107" s="112"/>
      <c r="AM107" s="112"/>
      <c r="AN107" s="112"/>
      <c r="AO107" s="112"/>
      <c r="AP107" s="112"/>
      <c r="AQ107" s="112"/>
      <c r="AR107" s="112"/>
      <c r="AS107" s="112"/>
      <c r="AT107" s="112"/>
      <c r="AU107" s="112"/>
      <c r="AV107" s="112"/>
      <c r="AW107" s="112"/>
      <c r="AX107" s="112"/>
    </row>
    <row r="108" spans="1:50" ht="38.25">
      <c r="A108" s="30"/>
      <c r="B108" s="31"/>
      <c r="C108" s="123"/>
      <c r="D108" s="162" t="s">
        <v>135</v>
      </c>
      <c r="E108" s="145" t="s">
        <v>92</v>
      </c>
      <c r="F108" s="168" t="s">
        <v>198</v>
      </c>
      <c r="G108" s="51" t="s">
        <v>91</v>
      </c>
      <c r="H108" s="52"/>
      <c r="I108" s="52"/>
      <c r="J108" s="52"/>
      <c r="K108" s="53">
        <v>106.77</v>
      </c>
      <c r="L108" s="28"/>
      <c r="M108" s="83"/>
      <c r="N108" s="84"/>
      <c r="O108" s="84"/>
      <c r="P108" s="94"/>
      <c r="Q108" s="100">
        <v>44</v>
      </c>
      <c r="R108" s="52"/>
      <c r="S108" s="52"/>
      <c r="T108" s="52"/>
      <c r="U108" s="52">
        <f t="shared" si="19"/>
        <v>4697.88</v>
      </c>
      <c r="W108" s="25"/>
      <c r="X108" s="26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</row>
    <row r="109" spans="1:50">
      <c r="A109" s="30"/>
      <c r="B109" s="31"/>
      <c r="C109" s="123"/>
      <c r="D109" s="76">
        <v>9</v>
      </c>
      <c r="E109" s="77" t="s">
        <v>94</v>
      </c>
      <c r="F109" s="167"/>
      <c r="G109" s="78"/>
      <c r="H109" s="69"/>
      <c r="I109" s="69"/>
      <c r="J109" s="69"/>
      <c r="K109" s="70"/>
      <c r="L109" s="24"/>
      <c r="M109" s="90"/>
      <c r="N109" s="91"/>
      <c r="O109" s="91"/>
      <c r="P109" s="96"/>
      <c r="Q109" s="85"/>
      <c r="R109" s="69"/>
      <c r="S109" s="69"/>
      <c r="T109" s="69"/>
      <c r="U109" s="69">
        <f>U111+U112+U113+U114</f>
        <v>6740.01</v>
      </c>
      <c r="W109" s="25"/>
      <c r="X109" s="26"/>
      <c r="Y109" s="27"/>
      <c r="Z109" s="112"/>
      <c r="AA109" s="112"/>
      <c r="AB109" s="112"/>
      <c r="AC109" s="112"/>
      <c r="AD109" s="112"/>
      <c r="AE109" s="112"/>
      <c r="AF109" s="112"/>
      <c r="AG109" s="112"/>
      <c r="AH109" s="112"/>
      <c r="AI109" s="112"/>
      <c r="AJ109" s="112"/>
      <c r="AK109" s="112"/>
      <c r="AL109" s="112"/>
      <c r="AM109" s="112"/>
      <c r="AN109" s="112"/>
      <c r="AO109" s="112"/>
      <c r="AP109" s="112"/>
      <c r="AQ109" s="112"/>
      <c r="AR109" s="112"/>
      <c r="AS109" s="112"/>
      <c r="AT109" s="112"/>
      <c r="AU109" s="112"/>
      <c r="AV109" s="112"/>
      <c r="AW109" s="112"/>
      <c r="AX109" s="112"/>
    </row>
    <row r="110" spans="1:50">
      <c r="A110" s="30"/>
      <c r="B110" s="31"/>
      <c r="C110" s="123"/>
      <c r="D110" s="76"/>
      <c r="E110" s="77"/>
      <c r="F110" s="167"/>
      <c r="G110" s="78"/>
      <c r="H110" s="69"/>
      <c r="I110" s="69"/>
      <c r="J110" s="69"/>
      <c r="K110" s="65"/>
      <c r="L110" s="24"/>
      <c r="M110" s="90"/>
      <c r="N110" s="91"/>
      <c r="O110" s="91"/>
      <c r="P110" s="96"/>
      <c r="Q110" s="85"/>
      <c r="R110" s="69"/>
      <c r="S110" s="69"/>
      <c r="T110" s="69"/>
      <c r="U110" s="69"/>
      <c r="W110" s="25"/>
      <c r="X110" s="26"/>
      <c r="Y110" s="27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2"/>
      <c r="AT110" s="112"/>
      <c r="AU110" s="112"/>
      <c r="AV110" s="112"/>
      <c r="AW110" s="112"/>
      <c r="AX110" s="112"/>
    </row>
    <row r="111" spans="1:50" ht="25.5">
      <c r="A111" s="30"/>
      <c r="B111" s="31"/>
      <c r="C111" s="123"/>
      <c r="D111" s="162" t="s">
        <v>136</v>
      </c>
      <c r="E111" s="145" t="s">
        <v>207</v>
      </c>
      <c r="F111" s="168" t="s">
        <v>212</v>
      </c>
      <c r="G111" s="51" t="s">
        <v>15</v>
      </c>
      <c r="H111" s="52"/>
      <c r="I111" s="52"/>
      <c r="J111" s="52"/>
      <c r="K111" s="53">
        <v>1246.67</v>
      </c>
      <c r="L111" s="28"/>
      <c r="M111" s="83"/>
      <c r="N111" s="84"/>
      <c r="O111" s="84"/>
      <c r="P111" s="94"/>
      <c r="Q111" s="100">
        <v>1</v>
      </c>
      <c r="R111" s="52"/>
      <c r="S111" s="52"/>
      <c r="T111" s="52"/>
      <c r="U111" s="52">
        <f>K111*Q111</f>
        <v>1246.67</v>
      </c>
      <c r="W111" s="25"/>
      <c r="X111" s="26"/>
      <c r="Z111" s="112"/>
      <c r="AA111" s="112"/>
      <c r="AB111" s="112"/>
      <c r="AC111" s="112"/>
      <c r="AD111" s="112"/>
      <c r="AE111" s="11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</row>
    <row r="112" spans="1:50" ht="25.5">
      <c r="A112" s="30"/>
      <c r="B112" s="31"/>
      <c r="C112" s="123"/>
      <c r="D112" s="162" t="s">
        <v>137</v>
      </c>
      <c r="E112" s="145" t="s">
        <v>206</v>
      </c>
      <c r="F112" s="168" t="s">
        <v>212</v>
      </c>
      <c r="G112" s="51" t="s">
        <v>15</v>
      </c>
      <c r="H112" s="52"/>
      <c r="I112" s="52"/>
      <c r="J112" s="52"/>
      <c r="K112" s="53">
        <v>1280</v>
      </c>
      <c r="L112" s="28"/>
      <c r="M112" s="83"/>
      <c r="N112" s="84"/>
      <c r="O112" s="84"/>
      <c r="P112" s="94"/>
      <c r="Q112" s="100">
        <v>1</v>
      </c>
      <c r="R112" s="52"/>
      <c r="S112" s="52"/>
      <c r="T112" s="52"/>
      <c r="U112" s="52">
        <f t="shared" ref="U112:U114" si="20">K112*Q112</f>
        <v>1280</v>
      </c>
      <c r="W112" s="25"/>
      <c r="X112" s="26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</row>
    <row r="113" spans="1:64" ht="25.5">
      <c r="A113" s="30"/>
      <c r="B113" s="31"/>
      <c r="C113" s="123"/>
      <c r="D113" s="162" t="s">
        <v>138</v>
      </c>
      <c r="E113" s="145" t="s">
        <v>208</v>
      </c>
      <c r="F113" s="168" t="s">
        <v>212</v>
      </c>
      <c r="G113" s="51" t="s">
        <v>15</v>
      </c>
      <c r="H113" s="52"/>
      <c r="I113" s="52"/>
      <c r="J113" s="52"/>
      <c r="K113" s="53">
        <v>1246.67</v>
      </c>
      <c r="L113" s="28"/>
      <c r="M113" s="83"/>
      <c r="N113" s="84"/>
      <c r="O113" s="84"/>
      <c r="P113" s="94"/>
      <c r="Q113" s="100">
        <v>1</v>
      </c>
      <c r="R113" s="52"/>
      <c r="S113" s="52"/>
      <c r="T113" s="52"/>
      <c r="U113" s="52">
        <f t="shared" si="20"/>
        <v>1246.67</v>
      </c>
      <c r="W113" s="25"/>
      <c r="X113" s="26"/>
      <c r="Z113" s="112"/>
      <c r="AA113" s="112"/>
      <c r="AB113" s="112"/>
      <c r="AC113" s="112"/>
      <c r="AD113" s="112"/>
      <c r="AE113" s="112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</row>
    <row r="114" spans="1:64" ht="38.25">
      <c r="A114" s="30"/>
      <c r="B114" s="31"/>
      <c r="C114" s="123"/>
      <c r="D114" s="162" t="s">
        <v>211</v>
      </c>
      <c r="E114" s="145" t="s">
        <v>210</v>
      </c>
      <c r="F114" s="168" t="s">
        <v>212</v>
      </c>
      <c r="G114" s="51" t="s">
        <v>15</v>
      </c>
      <c r="H114" s="52"/>
      <c r="I114" s="52"/>
      <c r="J114" s="52"/>
      <c r="K114" s="53">
        <v>2966.67</v>
      </c>
      <c r="L114" s="28"/>
      <c r="M114" s="83"/>
      <c r="N114" s="84"/>
      <c r="O114" s="84"/>
      <c r="P114" s="94"/>
      <c r="Q114" s="100">
        <v>1</v>
      </c>
      <c r="R114" s="52"/>
      <c r="S114" s="52"/>
      <c r="T114" s="52"/>
      <c r="U114" s="52">
        <f t="shared" si="20"/>
        <v>2966.67</v>
      </c>
      <c r="W114" s="25"/>
      <c r="X114" s="26"/>
      <c r="Z114" s="112"/>
      <c r="AA114" s="112"/>
      <c r="AB114" s="112"/>
      <c r="AC114" s="112"/>
      <c r="AD114" s="112"/>
      <c r="AE114" s="112"/>
      <c r="AF114" s="112"/>
      <c r="AG114" s="112"/>
      <c r="AH114" s="112"/>
      <c r="AI114" s="112"/>
      <c r="AJ114" s="112"/>
      <c r="AK114" s="112"/>
      <c r="AL114" s="112"/>
      <c r="AM114" s="112"/>
      <c r="AN114" s="112"/>
      <c r="AO114" s="112"/>
      <c r="AP114" s="112"/>
      <c r="AQ114" s="112"/>
      <c r="AR114" s="112"/>
      <c r="AS114" s="112"/>
      <c r="AT114" s="112"/>
      <c r="AU114" s="112"/>
      <c r="AV114" s="112"/>
      <c r="AW114" s="112"/>
      <c r="AX114" s="112"/>
    </row>
    <row r="115" spans="1:64" ht="30" customHeight="1" thickBot="1">
      <c r="A115" s="32"/>
      <c r="B115" s="33"/>
      <c r="C115" s="124"/>
      <c r="D115" s="141"/>
      <c r="E115" s="142"/>
      <c r="F115" s="142"/>
      <c r="G115" s="141"/>
      <c r="H115" s="135"/>
      <c r="I115" s="135"/>
      <c r="J115" s="135"/>
      <c r="K115" s="135"/>
      <c r="L115" s="136"/>
      <c r="M115" s="137"/>
      <c r="N115" s="136"/>
      <c r="O115" s="136"/>
      <c r="P115" s="136"/>
      <c r="Q115" s="161"/>
      <c r="R115" s="135"/>
      <c r="S115" s="135"/>
      <c r="T115" s="135"/>
      <c r="U115" s="135"/>
      <c r="V115" s="108"/>
      <c r="W115" s="115" t="e">
        <f>SUM(W13:W33)</f>
        <v>#REF!</v>
      </c>
      <c r="X115" s="143" t="e">
        <f>W115-Q116</f>
        <v>#REF!</v>
      </c>
      <c r="Y115" s="112"/>
      <c r="Z115" s="112"/>
      <c r="AA115" s="112"/>
      <c r="AB115" s="112"/>
      <c r="AC115" s="112"/>
      <c r="AD115" s="112"/>
      <c r="AE115" s="112"/>
      <c r="AF115" s="112"/>
      <c r="AG115" s="112"/>
      <c r="AH115" s="112"/>
      <c r="AI115" s="112"/>
      <c r="AJ115" s="112"/>
      <c r="AK115" s="112"/>
      <c r="AL115" s="112"/>
      <c r="AM115" s="112"/>
      <c r="AN115" s="112"/>
      <c r="AO115" s="112"/>
      <c r="AP115" s="112"/>
      <c r="AQ115" s="112"/>
      <c r="AR115" s="112"/>
      <c r="AS115" s="112"/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BJ115" s="112"/>
      <c r="BK115" s="112"/>
      <c r="BL115" s="112"/>
    </row>
    <row r="116" spans="1:64" ht="30" customHeight="1">
      <c r="A116" s="32"/>
      <c r="B116" s="33"/>
      <c r="C116" s="124"/>
      <c r="D116" s="181" t="s">
        <v>202</v>
      </c>
      <c r="E116" s="182"/>
      <c r="F116" s="182"/>
      <c r="G116" s="182"/>
      <c r="H116" s="182"/>
      <c r="I116" s="182"/>
      <c r="J116" s="183"/>
      <c r="K116" s="138"/>
      <c r="L116" s="131"/>
      <c r="M116" s="131"/>
      <c r="N116" s="131"/>
      <c r="O116" s="131"/>
      <c r="P116" s="131"/>
      <c r="Q116" s="139"/>
      <c r="R116" s="36"/>
      <c r="S116" s="36"/>
      <c r="T116" s="36"/>
      <c r="U116" s="102">
        <f>U13+U28+U34+U47+U53+U63+U91+U103+U109</f>
        <v>165700.92720000001</v>
      </c>
      <c r="V116" s="6"/>
      <c r="W116" s="25"/>
      <c r="X116" s="34"/>
      <c r="Z116" s="112"/>
      <c r="AA116" s="112"/>
      <c r="AB116" s="112"/>
      <c r="AC116" s="112"/>
      <c r="AD116" s="112"/>
      <c r="AE116" s="112"/>
      <c r="AF116" s="112"/>
      <c r="AG116" s="112"/>
      <c r="AH116" s="112"/>
      <c r="AI116" s="112"/>
      <c r="AJ116" s="112"/>
      <c r="AK116" s="112"/>
      <c r="AL116" s="112"/>
      <c r="AM116" s="112"/>
      <c r="AN116" s="112"/>
      <c r="AO116" s="112"/>
      <c r="AP116" s="112"/>
      <c r="AQ116" s="112"/>
      <c r="AR116" s="112"/>
      <c r="AS116" s="112"/>
      <c r="AT116" s="112"/>
      <c r="AU116" s="112"/>
      <c r="AV116" s="112"/>
      <c r="AW116" s="112"/>
      <c r="AX116" s="112"/>
      <c r="AY116" s="112"/>
      <c r="AZ116" s="112"/>
      <c r="BA116" s="112"/>
      <c r="BB116" s="112"/>
      <c r="BC116" s="112"/>
      <c r="BD116" s="112"/>
      <c r="BE116" s="112"/>
      <c r="BF116" s="112"/>
      <c r="BG116" s="112"/>
      <c r="BH116" s="112"/>
      <c r="BI116" s="112"/>
      <c r="BJ116" s="112"/>
      <c r="BK116" s="112"/>
      <c r="BL116" s="112"/>
    </row>
    <row r="117" spans="1:64" ht="30" customHeight="1">
      <c r="A117" s="32"/>
      <c r="B117" s="33"/>
      <c r="C117" s="124"/>
      <c r="D117" s="134"/>
      <c r="H117" s="140"/>
      <c r="I117" s="140"/>
      <c r="J117" s="140"/>
      <c r="K117" s="140"/>
      <c r="L117" s="131"/>
      <c r="M117" s="131"/>
      <c r="N117" s="131"/>
      <c r="O117" s="131"/>
      <c r="P117" s="131"/>
      <c r="Q117" s="139"/>
      <c r="R117" s="36"/>
      <c r="S117" s="36"/>
      <c r="T117" s="36"/>
      <c r="U117" s="135"/>
      <c r="V117" s="108"/>
      <c r="W117" s="115"/>
      <c r="X117" s="116"/>
      <c r="Y117" s="112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  <c r="AJ117" s="112"/>
      <c r="AK117" s="112"/>
      <c r="AL117" s="112"/>
      <c r="AM117" s="112"/>
      <c r="AN117" s="112"/>
      <c r="AO117" s="112"/>
      <c r="AP117" s="112"/>
      <c r="AQ117" s="112"/>
      <c r="AR117" s="112"/>
      <c r="AS117" s="112"/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</row>
    <row r="118" spans="1:64" s="11" customFormat="1" ht="15">
      <c r="A118" s="1"/>
      <c r="B118" s="2"/>
      <c r="C118" s="105"/>
      <c r="D118" s="106"/>
      <c r="E118" s="172"/>
      <c r="F118" s="173" t="s">
        <v>281</v>
      </c>
      <c r="G118" s="173"/>
      <c r="H118" s="109"/>
      <c r="I118" s="109"/>
      <c r="J118" s="109"/>
      <c r="K118" s="110"/>
      <c r="L118" s="127"/>
      <c r="M118" s="128"/>
      <c r="N118" s="128"/>
      <c r="O118" s="128"/>
      <c r="P118" s="129"/>
      <c r="Q118" s="130"/>
      <c r="R118" s="130"/>
      <c r="S118" s="130"/>
      <c r="T118" s="130"/>
      <c r="U118" s="114"/>
      <c r="V118" s="115"/>
      <c r="W118" s="116"/>
      <c r="X118" s="112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4"/>
      <c r="BG118" s="114"/>
      <c r="BH118" s="114"/>
      <c r="BI118" s="114"/>
      <c r="BJ118" s="114"/>
      <c r="BK118" s="114"/>
      <c r="BL118" s="114"/>
    </row>
    <row r="119" spans="1:64" s="11" customFormat="1">
      <c r="A119" s="1"/>
      <c r="B119" s="2"/>
      <c r="C119" s="105"/>
      <c r="D119" s="106"/>
      <c r="E119" s="107"/>
      <c r="F119" s="108"/>
      <c r="G119" s="108"/>
      <c r="H119" s="109"/>
      <c r="I119" s="109"/>
      <c r="J119" s="109"/>
      <c r="K119" s="109"/>
      <c r="L119" s="110"/>
      <c r="M119" s="131"/>
      <c r="N119" s="132"/>
      <c r="O119" s="132"/>
      <c r="P119" s="132"/>
      <c r="Q119" s="133"/>
      <c r="R119" s="112"/>
      <c r="S119" s="112"/>
      <c r="T119" s="112"/>
      <c r="U119" s="112"/>
      <c r="V119" s="112"/>
      <c r="W119" s="115"/>
      <c r="X119" s="116"/>
      <c r="Y119" s="112"/>
      <c r="Z119" s="114"/>
      <c r="AA119" s="114"/>
      <c r="AB119" s="114"/>
      <c r="AC119" s="114"/>
      <c r="AD119" s="114"/>
      <c r="AE119" s="114"/>
      <c r="AF119" s="114"/>
      <c r="AG119" s="114"/>
      <c r="AH119" s="114"/>
      <c r="AI119" s="114"/>
      <c r="AJ119" s="114"/>
      <c r="AK119" s="114"/>
      <c r="AL119" s="114"/>
      <c r="AM119" s="114"/>
      <c r="AN119" s="114"/>
      <c r="AO119" s="114"/>
      <c r="AP119" s="114"/>
      <c r="AQ119" s="114"/>
      <c r="AR119" s="114"/>
      <c r="AS119" s="114"/>
      <c r="AT119" s="114"/>
      <c r="AU119" s="114"/>
      <c r="AV119" s="114"/>
      <c r="AW119" s="114"/>
      <c r="AX119" s="114"/>
      <c r="AY119" s="114"/>
      <c r="AZ119" s="114"/>
      <c r="BA119" s="114"/>
      <c r="BB119" s="114"/>
      <c r="BC119" s="114"/>
      <c r="BD119" s="114"/>
      <c r="BE119" s="114"/>
      <c r="BF119" s="114"/>
      <c r="BG119" s="114"/>
      <c r="BH119" s="114"/>
      <c r="BI119" s="114"/>
      <c r="BJ119" s="114"/>
      <c r="BK119" s="114"/>
      <c r="BL119" s="114"/>
    </row>
    <row r="120" spans="1:64" s="11" customFormat="1">
      <c r="A120" s="1"/>
      <c r="B120" s="2"/>
      <c r="C120" s="105"/>
      <c r="D120" s="106"/>
      <c r="F120" s="108"/>
      <c r="G120" s="108"/>
      <c r="H120" s="109"/>
      <c r="I120" s="109"/>
      <c r="J120" s="109"/>
      <c r="K120" s="109"/>
      <c r="L120" s="110"/>
      <c r="M120" s="131"/>
      <c r="N120" s="132"/>
      <c r="O120" s="132"/>
      <c r="P120" s="132"/>
      <c r="Q120" s="133"/>
      <c r="R120" s="112"/>
      <c r="S120" s="112"/>
      <c r="T120" s="112"/>
      <c r="U120" s="112"/>
      <c r="V120" s="112"/>
      <c r="W120" s="115"/>
      <c r="X120" s="116"/>
      <c r="Y120" s="112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14"/>
      <c r="AX120" s="114"/>
      <c r="AY120" s="114"/>
      <c r="AZ120" s="114"/>
      <c r="BA120" s="114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14"/>
      <c r="BL120" s="114"/>
    </row>
    <row r="121" spans="1:64">
      <c r="C121" s="105"/>
      <c r="D121" s="106"/>
      <c r="F121" s="108"/>
      <c r="G121" s="108"/>
      <c r="H121" s="109"/>
      <c r="I121" s="109"/>
      <c r="J121" s="109"/>
      <c r="K121" s="109"/>
      <c r="L121" s="110"/>
      <c r="M121" s="131"/>
      <c r="N121" s="132"/>
      <c r="O121" s="132"/>
      <c r="P121" s="132"/>
      <c r="Q121" s="133"/>
      <c r="R121" s="112"/>
      <c r="S121" s="112"/>
      <c r="T121" s="112"/>
      <c r="U121" s="112"/>
      <c r="V121" s="112"/>
      <c r="W121" s="115"/>
      <c r="X121" s="116"/>
      <c r="Y121" s="112"/>
      <c r="Z121" s="112"/>
      <c r="AA121" s="112"/>
      <c r="AB121" s="112"/>
      <c r="AC121" s="112"/>
      <c r="AD121" s="112"/>
      <c r="AE121" s="112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  <c r="BJ121" s="112"/>
      <c r="BK121" s="112"/>
      <c r="BL121" s="112"/>
    </row>
    <row r="122" spans="1:64">
      <c r="C122" s="105"/>
      <c r="D122" s="106"/>
      <c r="F122" s="108"/>
      <c r="G122" s="108"/>
      <c r="H122" s="109"/>
      <c r="I122" s="109"/>
      <c r="J122" s="109"/>
      <c r="K122" s="109"/>
      <c r="L122" s="110"/>
      <c r="M122" s="131"/>
      <c r="N122" s="132"/>
      <c r="O122" s="132"/>
      <c r="P122" s="132"/>
      <c r="Q122" s="133"/>
      <c r="R122" s="112"/>
      <c r="S122" s="112"/>
      <c r="T122" s="112"/>
      <c r="U122" s="112"/>
      <c r="V122" s="112"/>
      <c r="W122" s="115"/>
      <c r="X122" s="116"/>
      <c r="Y122" s="112"/>
      <c r="Z122" s="112"/>
      <c r="AA122" s="112"/>
      <c r="AB122" s="112"/>
      <c r="AC122" s="112"/>
      <c r="AD122" s="112"/>
      <c r="AE122" s="112"/>
      <c r="AF122" s="112"/>
      <c r="AG122" s="112"/>
      <c r="AH122" s="112"/>
      <c r="AI122" s="112"/>
      <c r="AJ122" s="112"/>
      <c r="AK122" s="112"/>
      <c r="AL122" s="112"/>
      <c r="AM122" s="112"/>
      <c r="AN122" s="112"/>
      <c r="AO122" s="112"/>
      <c r="AP122" s="112"/>
      <c r="AQ122" s="112"/>
      <c r="AR122" s="112"/>
      <c r="AS122" s="112"/>
      <c r="AT122" s="112"/>
      <c r="AU122" s="112"/>
      <c r="AV122" s="112"/>
      <c r="AW122" s="112"/>
      <c r="AX122" s="112"/>
      <c r="AY122" s="112"/>
      <c r="AZ122" s="112"/>
      <c r="BA122" s="112"/>
      <c r="BB122" s="112"/>
      <c r="BC122" s="112"/>
      <c r="BD122" s="112"/>
      <c r="BE122" s="112"/>
      <c r="BF122" s="112"/>
      <c r="BG122" s="112"/>
      <c r="BH122" s="112"/>
      <c r="BI122" s="112"/>
      <c r="BJ122" s="112"/>
      <c r="BK122" s="112"/>
      <c r="BL122" s="112"/>
    </row>
    <row r="123" spans="1:64">
      <c r="C123" s="105"/>
      <c r="D123" s="106"/>
      <c r="F123" s="108"/>
      <c r="G123" s="108"/>
      <c r="H123" s="109"/>
      <c r="I123" s="109"/>
      <c r="J123" s="109"/>
      <c r="K123" s="109"/>
      <c r="L123" s="110"/>
      <c r="M123" s="131"/>
      <c r="N123" s="132"/>
      <c r="O123" s="132"/>
      <c r="P123" s="132"/>
      <c r="Q123" s="133"/>
      <c r="R123" s="112"/>
      <c r="S123" s="112"/>
      <c r="T123" s="112"/>
      <c r="U123" s="112"/>
      <c r="V123" s="112"/>
      <c r="W123" s="115"/>
      <c r="X123" s="116"/>
      <c r="Y123" s="112"/>
      <c r="Z123" s="112"/>
      <c r="AA123" s="112"/>
      <c r="AB123" s="112"/>
      <c r="AC123" s="112"/>
      <c r="AD123" s="112"/>
      <c r="AE123" s="11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BJ123" s="112"/>
      <c r="BK123" s="112"/>
      <c r="BL123" s="112"/>
    </row>
    <row r="124" spans="1:64" ht="15">
      <c r="A124" s="10"/>
      <c r="B124" s="10"/>
      <c r="C124" s="112"/>
      <c r="D124" s="112"/>
      <c r="E124" s="171" t="s">
        <v>216</v>
      </c>
      <c r="F124" s="108"/>
      <c r="G124" s="108"/>
      <c r="H124" s="112"/>
      <c r="I124" s="112"/>
      <c r="J124" s="112"/>
      <c r="K124" s="112"/>
      <c r="L124" s="112"/>
      <c r="M124" s="131"/>
      <c r="N124" s="132"/>
      <c r="O124" s="132"/>
      <c r="P124" s="132"/>
      <c r="Q124" s="133"/>
      <c r="R124" s="112"/>
      <c r="S124" s="112"/>
      <c r="T124" s="112"/>
      <c r="U124" s="112"/>
      <c r="V124" s="112"/>
      <c r="W124" s="134"/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112"/>
      <c r="BC124" s="112"/>
      <c r="BD124" s="112"/>
      <c r="BE124" s="112"/>
      <c r="BF124" s="112"/>
      <c r="BG124" s="112"/>
      <c r="BH124" s="112"/>
      <c r="BI124" s="112"/>
      <c r="BJ124" s="112"/>
      <c r="BK124" s="112"/>
      <c r="BL124" s="112"/>
    </row>
    <row r="125" spans="1:64" ht="15">
      <c r="A125" s="10"/>
      <c r="B125" s="10"/>
      <c r="C125" s="112"/>
      <c r="D125" s="112"/>
      <c r="E125" s="174" t="s">
        <v>214</v>
      </c>
      <c r="G125" s="108"/>
      <c r="H125" s="112"/>
      <c r="I125" s="112"/>
      <c r="J125" s="112"/>
      <c r="K125" s="174" t="s">
        <v>282</v>
      </c>
      <c r="L125" s="112"/>
      <c r="M125" s="131"/>
      <c r="N125" s="132"/>
      <c r="O125" s="132"/>
      <c r="P125" s="132"/>
      <c r="Q125" s="133"/>
      <c r="R125" s="112"/>
      <c r="S125" s="112"/>
      <c r="T125" s="112"/>
      <c r="U125" s="112"/>
      <c r="V125" s="112"/>
      <c r="W125" s="134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  <c r="BJ125" s="112"/>
      <c r="BK125" s="112"/>
      <c r="BL125" s="112"/>
    </row>
    <row r="126" spans="1:64" ht="15">
      <c r="A126" s="10"/>
      <c r="B126" s="10"/>
      <c r="C126" s="112"/>
      <c r="D126" s="112"/>
      <c r="E126" s="171" t="s">
        <v>215</v>
      </c>
      <c r="G126" s="108"/>
      <c r="H126" s="112"/>
      <c r="I126" s="112"/>
      <c r="J126" s="112"/>
      <c r="K126" s="174" t="s">
        <v>283</v>
      </c>
      <c r="L126" s="112"/>
      <c r="M126" s="131"/>
      <c r="N126" s="132"/>
      <c r="O126" s="132"/>
      <c r="P126" s="132"/>
      <c r="Q126" s="133"/>
      <c r="R126" s="112"/>
      <c r="S126" s="112"/>
      <c r="T126" s="112"/>
      <c r="U126" s="112"/>
      <c r="V126" s="112"/>
      <c r="W126" s="134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2"/>
      <c r="BG126" s="112"/>
      <c r="BH126" s="112"/>
      <c r="BI126" s="112"/>
      <c r="BJ126" s="112"/>
      <c r="BK126" s="112"/>
      <c r="BL126" s="112"/>
    </row>
    <row r="127" spans="1:64" ht="15">
      <c r="A127" s="10"/>
      <c r="B127" s="10"/>
      <c r="C127" s="112"/>
      <c r="D127" s="112"/>
      <c r="E127" s="171" t="s">
        <v>213</v>
      </c>
      <c r="G127" s="108"/>
      <c r="H127" s="112"/>
      <c r="I127" s="112"/>
      <c r="J127" s="112"/>
      <c r="K127" s="174" t="s">
        <v>284</v>
      </c>
      <c r="L127" s="112"/>
      <c r="M127" s="131"/>
      <c r="N127" s="132"/>
      <c r="O127" s="132"/>
      <c r="P127" s="132"/>
      <c r="Q127" s="133"/>
      <c r="R127" s="112"/>
      <c r="S127" s="112"/>
      <c r="T127" s="112"/>
      <c r="U127" s="112"/>
      <c r="V127" s="112"/>
      <c r="W127" s="134"/>
      <c r="X127" s="112"/>
      <c r="Y127" s="112"/>
      <c r="Z127" s="112"/>
      <c r="AA127" s="112"/>
      <c r="AB127" s="112"/>
      <c r="AC127" s="112"/>
      <c r="AD127" s="112"/>
      <c r="AE127" s="112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  <c r="BJ127" s="112"/>
      <c r="BK127" s="112"/>
      <c r="BL127" s="112"/>
    </row>
    <row r="128" spans="1:64" ht="15">
      <c r="A128" s="10"/>
      <c r="B128" s="10"/>
      <c r="C128" s="112"/>
      <c r="D128" s="112"/>
      <c r="E128" s="112"/>
      <c r="F128" s="108"/>
      <c r="G128" s="108"/>
      <c r="H128" s="112"/>
      <c r="I128" s="112"/>
      <c r="J128" s="112"/>
      <c r="K128" s="174"/>
      <c r="L128" s="112"/>
      <c r="M128" s="131"/>
      <c r="N128" s="132"/>
      <c r="O128" s="132"/>
      <c r="P128" s="132"/>
      <c r="Q128" s="133"/>
      <c r="R128" s="112"/>
      <c r="S128" s="112"/>
      <c r="T128" s="112"/>
      <c r="U128" s="112"/>
      <c r="V128" s="112"/>
      <c r="W128" s="134"/>
      <c r="X128" s="112"/>
      <c r="Y128" s="112"/>
      <c r="Z128" s="112"/>
      <c r="AA128" s="112"/>
      <c r="AB128" s="112"/>
      <c r="AC128" s="112"/>
      <c r="AD128" s="112"/>
      <c r="AE128" s="112"/>
      <c r="AF128" s="112"/>
      <c r="AG128" s="112"/>
      <c r="AH128" s="112"/>
      <c r="AI128" s="112"/>
      <c r="AJ128" s="112"/>
      <c r="AK128" s="112"/>
      <c r="AL128" s="112"/>
      <c r="AM128" s="112"/>
      <c r="AN128" s="112"/>
      <c r="AO128" s="112"/>
      <c r="AP128" s="112"/>
      <c r="AQ128" s="112"/>
      <c r="AR128" s="112"/>
      <c r="AS128" s="112"/>
      <c r="AT128" s="112"/>
      <c r="AU128" s="112"/>
      <c r="AV128" s="112"/>
      <c r="AW128" s="112"/>
      <c r="AX128" s="112"/>
      <c r="AY128" s="112"/>
      <c r="AZ128" s="112"/>
      <c r="BA128" s="112"/>
      <c r="BB128" s="112"/>
      <c r="BC128" s="112"/>
      <c r="BD128" s="112"/>
      <c r="BE128" s="112"/>
      <c r="BF128" s="112"/>
      <c r="BG128" s="112"/>
      <c r="BH128" s="112"/>
      <c r="BI128" s="112"/>
      <c r="BJ128" s="112"/>
      <c r="BK128" s="112"/>
      <c r="BL128" s="112"/>
    </row>
    <row r="129" spans="1:64">
      <c r="A129" s="10"/>
      <c r="B129" s="10"/>
      <c r="C129" s="112"/>
      <c r="D129" s="112"/>
      <c r="E129" s="112"/>
      <c r="F129" s="108"/>
      <c r="G129" s="108"/>
      <c r="H129" s="112"/>
      <c r="I129" s="112"/>
      <c r="J129" s="112"/>
      <c r="K129" s="112"/>
      <c r="L129" s="112"/>
      <c r="M129" s="131"/>
      <c r="N129" s="132"/>
      <c r="O129" s="132"/>
      <c r="P129" s="132"/>
      <c r="Q129" s="133"/>
      <c r="R129" s="112"/>
      <c r="S129" s="112"/>
      <c r="T129" s="112"/>
      <c r="U129" s="112"/>
      <c r="V129" s="112"/>
      <c r="W129" s="134"/>
      <c r="X129" s="112"/>
      <c r="Y129" s="112"/>
      <c r="Z129" s="112"/>
      <c r="AA129" s="112"/>
      <c r="AB129" s="112"/>
      <c r="AC129" s="112"/>
      <c r="AD129" s="112"/>
      <c r="AE129" s="11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  <c r="BJ129" s="112"/>
      <c r="BK129" s="112"/>
      <c r="BL129" s="112"/>
    </row>
    <row r="130" spans="1:64">
      <c r="A130" s="10"/>
      <c r="B130" s="10"/>
      <c r="C130" s="112"/>
      <c r="D130" s="112"/>
      <c r="E130" s="112"/>
      <c r="F130" s="108"/>
      <c r="G130" s="108"/>
      <c r="H130" s="112"/>
      <c r="I130" s="112"/>
      <c r="J130" s="112"/>
      <c r="K130" s="112"/>
      <c r="L130" s="112"/>
      <c r="M130" s="131"/>
      <c r="N130" s="132"/>
      <c r="O130" s="132"/>
      <c r="P130" s="132"/>
      <c r="Q130" s="133"/>
      <c r="R130" s="112"/>
      <c r="S130" s="112"/>
      <c r="T130" s="112"/>
      <c r="U130" s="112"/>
      <c r="V130" s="112"/>
      <c r="W130" s="134"/>
      <c r="X130" s="112"/>
      <c r="Y130" s="112"/>
      <c r="Z130" s="112"/>
      <c r="AA130" s="112"/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2"/>
      <c r="AZ130" s="112"/>
      <c r="BA130" s="112"/>
      <c r="BB130" s="112"/>
      <c r="BC130" s="112"/>
      <c r="BD130" s="112"/>
      <c r="BE130" s="112"/>
      <c r="BF130" s="112"/>
      <c r="BG130" s="112"/>
      <c r="BH130" s="112"/>
      <c r="BI130" s="112"/>
      <c r="BJ130" s="112"/>
      <c r="BK130" s="112"/>
      <c r="BL130" s="112"/>
    </row>
    <row r="131" spans="1:64">
      <c r="A131" s="10"/>
      <c r="B131" s="10"/>
      <c r="C131" s="112"/>
      <c r="D131" s="112"/>
      <c r="E131" s="112"/>
      <c r="F131" s="108"/>
      <c r="G131" s="108"/>
      <c r="H131" s="112"/>
      <c r="I131" s="112"/>
      <c r="J131" s="112"/>
      <c r="K131" s="112"/>
      <c r="L131" s="112"/>
      <c r="M131" s="131"/>
      <c r="N131" s="132"/>
      <c r="O131" s="132"/>
      <c r="P131" s="132"/>
      <c r="Q131" s="133"/>
      <c r="R131" s="112"/>
      <c r="S131" s="112"/>
      <c r="T131" s="112"/>
      <c r="U131" s="112"/>
      <c r="V131" s="112"/>
      <c r="W131" s="134"/>
      <c r="X131" s="112"/>
      <c r="Y131" s="112"/>
      <c r="Z131" s="112"/>
      <c r="AA131" s="112"/>
      <c r="AB131" s="112"/>
      <c r="AC131" s="112"/>
      <c r="AD131" s="112"/>
      <c r="AE131" s="112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2"/>
      <c r="BD131" s="112"/>
      <c r="BE131" s="112"/>
      <c r="BF131" s="112"/>
      <c r="BG131" s="112"/>
      <c r="BH131" s="112"/>
      <c r="BI131" s="112"/>
      <c r="BJ131" s="112"/>
      <c r="BK131" s="112"/>
      <c r="BL131" s="112"/>
    </row>
    <row r="132" spans="1:64">
      <c r="A132" s="10"/>
      <c r="B132" s="10"/>
      <c r="C132" s="112"/>
      <c r="D132" s="112"/>
      <c r="E132" s="112"/>
      <c r="F132" s="108"/>
      <c r="G132" s="108"/>
      <c r="H132" s="112"/>
      <c r="I132" s="112"/>
      <c r="J132" s="112"/>
      <c r="K132" s="112"/>
      <c r="L132" s="112"/>
      <c r="M132" s="131"/>
      <c r="N132" s="132"/>
      <c r="O132" s="132"/>
      <c r="P132" s="132"/>
      <c r="Q132" s="133"/>
      <c r="R132" s="112"/>
      <c r="S132" s="112"/>
      <c r="T132" s="112"/>
      <c r="U132" s="112"/>
      <c r="V132" s="112"/>
      <c r="W132" s="134"/>
      <c r="X132" s="112"/>
      <c r="Y132" s="112"/>
      <c r="Z132" s="112"/>
      <c r="AA132" s="112"/>
      <c r="AB132" s="112"/>
      <c r="AC132" s="112"/>
      <c r="AD132" s="112"/>
      <c r="AE132" s="112"/>
      <c r="AF132" s="112"/>
      <c r="AG132" s="112"/>
      <c r="AH132" s="112"/>
      <c r="AI132" s="112"/>
      <c r="AJ132" s="112"/>
      <c r="AK132" s="112"/>
      <c r="AL132" s="112"/>
      <c r="AM132" s="112"/>
      <c r="AN132" s="112"/>
      <c r="AO132" s="112"/>
      <c r="AP132" s="112"/>
      <c r="AQ132" s="112"/>
      <c r="AR132" s="112"/>
      <c r="AS132" s="112"/>
      <c r="AT132" s="112"/>
      <c r="AU132" s="112"/>
      <c r="AV132" s="112"/>
      <c r="AW132" s="112"/>
      <c r="AX132" s="112"/>
      <c r="AY132" s="112"/>
      <c r="AZ132" s="112"/>
      <c r="BA132" s="112"/>
      <c r="BB132" s="112"/>
      <c r="BC132" s="112"/>
      <c r="BD132" s="112"/>
      <c r="BE132" s="112"/>
      <c r="BF132" s="112"/>
      <c r="BG132" s="112"/>
      <c r="BH132" s="112"/>
      <c r="BI132" s="112"/>
      <c r="BJ132" s="112"/>
      <c r="BK132" s="112"/>
      <c r="BL132" s="112"/>
    </row>
    <row r="133" spans="1:64">
      <c r="A133" s="10"/>
      <c r="B133" s="10"/>
      <c r="C133" s="112"/>
      <c r="D133" s="112"/>
      <c r="E133" s="112"/>
      <c r="F133" s="108"/>
      <c r="G133" s="108"/>
      <c r="H133" s="112"/>
      <c r="I133" s="112"/>
      <c r="J133" s="112"/>
      <c r="K133" s="112"/>
      <c r="L133" s="112"/>
      <c r="M133" s="131"/>
      <c r="N133" s="132"/>
      <c r="O133" s="132"/>
      <c r="P133" s="132"/>
      <c r="Q133" s="133"/>
      <c r="R133" s="112"/>
      <c r="S133" s="112"/>
      <c r="T133" s="112"/>
      <c r="U133" s="112"/>
      <c r="V133" s="112"/>
      <c r="W133" s="134"/>
      <c r="X133" s="112"/>
      <c r="Y133" s="112"/>
      <c r="Z133" s="112"/>
      <c r="AA133" s="112"/>
      <c r="AB133" s="112"/>
      <c r="AC133" s="112"/>
      <c r="AD133" s="112"/>
      <c r="AE133" s="112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112"/>
      <c r="BI133" s="112"/>
      <c r="BJ133" s="112"/>
      <c r="BK133" s="112"/>
      <c r="BL133" s="112"/>
    </row>
    <row r="134" spans="1:64">
      <c r="A134" s="10"/>
      <c r="B134" s="10"/>
      <c r="C134" s="112"/>
      <c r="D134" s="112"/>
      <c r="E134" s="112"/>
      <c r="F134" s="108"/>
      <c r="G134" s="108"/>
      <c r="H134" s="112"/>
      <c r="I134" s="112"/>
      <c r="J134" s="112"/>
      <c r="K134" s="112"/>
      <c r="L134" s="112"/>
      <c r="M134" s="131"/>
      <c r="N134" s="132"/>
      <c r="O134" s="132"/>
      <c r="P134" s="132"/>
      <c r="Q134" s="133"/>
      <c r="R134" s="112"/>
      <c r="S134" s="112"/>
      <c r="T134" s="112"/>
      <c r="U134" s="112"/>
      <c r="V134" s="112"/>
      <c r="W134" s="134"/>
      <c r="X134" s="112"/>
      <c r="Y134" s="112"/>
      <c r="Z134" s="112"/>
      <c r="AA134" s="112"/>
      <c r="AB134" s="112"/>
      <c r="AC134" s="112"/>
      <c r="AD134" s="112"/>
      <c r="AE134" s="112"/>
      <c r="AF134" s="112"/>
      <c r="AG134" s="112"/>
      <c r="AH134" s="112"/>
      <c r="AI134" s="112"/>
      <c r="AJ134" s="112"/>
      <c r="AK134" s="112"/>
      <c r="AL134" s="112"/>
      <c r="AM134" s="112"/>
      <c r="AN134" s="112"/>
      <c r="AO134" s="112"/>
      <c r="AP134" s="112"/>
      <c r="AQ134" s="112"/>
      <c r="AR134" s="112"/>
      <c r="AS134" s="112"/>
      <c r="AT134" s="112"/>
      <c r="AU134" s="112"/>
      <c r="AV134" s="112"/>
      <c r="AW134" s="112"/>
      <c r="AX134" s="112"/>
      <c r="AY134" s="112"/>
      <c r="AZ134" s="112"/>
      <c r="BA134" s="112"/>
      <c r="BB134" s="112"/>
      <c r="BC134" s="112"/>
      <c r="BD134" s="112"/>
      <c r="BE134" s="112"/>
      <c r="BF134" s="112"/>
      <c r="BG134" s="112"/>
      <c r="BH134" s="112"/>
      <c r="BI134" s="112"/>
      <c r="BJ134" s="112"/>
      <c r="BK134" s="112"/>
      <c r="BL134" s="112"/>
    </row>
    <row r="135" spans="1:64">
      <c r="A135" s="10"/>
      <c r="B135" s="10"/>
      <c r="C135" s="112"/>
      <c r="D135" s="112"/>
      <c r="E135" s="112"/>
      <c r="F135" s="108"/>
      <c r="G135" s="108"/>
      <c r="H135" s="112"/>
      <c r="I135" s="112"/>
      <c r="J135" s="112"/>
      <c r="K135" s="112"/>
      <c r="L135" s="112"/>
      <c r="M135" s="131"/>
      <c r="N135" s="132"/>
      <c r="O135" s="132"/>
      <c r="P135" s="132"/>
      <c r="Q135" s="133"/>
      <c r="R135" s="112"/>
      <c r="S135" s="112"/>
      <c r="T135" s="112"/>
      <c r="U135" s="112"/>
      <c r="V135" s="112"/>
      <c r="W135" s="134"/>
      <c r="X135" s="11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112"/>
      <c r="BC135" s="112"/>
      <c r="BD135" s="112"/>
      <c r="BE135" s="112"/>
      <c r="BF135" s="112"/>
      <c r="BG135" s="112"/>
      <c r="BH135" s="112"/>
      <c r="BI135" s="112"/>
      <c r="BJ135" s="112"/>
      <c r="BK135" s="112"/>
      <c r="BL135" s="112"/>
    </row>
    <row r="136" spans="1:64">
      <c r="A136" s="10"/>
      <c r="B136" s="10"/>
      <c r="C136" s="112"/>
      <c r="D136" s="112"/>
      <c r="E136" s="112"/>
      <c r="F136" s="108"/>
      <c r="G136" s="108"/>
      <c r="H136" s="112"/>
      <c r="I136" s="112"/>
      <c r="J136" s="112"/>
      <c r="K136" s="112"/>
      <c r="L136" s="112"/>
      <c r="M136" s="131"/>
      <c r="N136" s="132"/>
      <c r="O136" s="132"/>
      <c r="P136" s="132"/>
      <c r="Q136" s="133"/>
      <c r="R136" s="112"/>
      <c r="S136" s="112"/>
      <c r="T136" s="112"/>
      <c r="U136" s="112"/>
      <c r="V136" s="112"/>
      <c r="W136" s="134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112"/>
      <c r="BC136" s="112"/>
      <c r="BD136" s="112"/>
      <c r="BE136" s="112"/>
      <c r="BF136" s="112"/>
      <c r="BG136" s="112"/>
      <c r="BH136" s="112"/>
      <c r="BI136" s="112"/>
      <c r="BJ136" s="112"/>
      <c r="BK136" s="112"/>
      <c r="BL136" s="112"/>
    </row>
    <row r="137" spans="1:64">
      <c r="A137" s="10"/>
      <c r="B137" s="10"/>
      <c r="C137" s="112"/>
      <c r="D137" s="112"/>
      <c r="E137" s="112"/>
      <c r="F137" s="108"/>
      <c r="G137" s="108"/>
      <c r="H137" s="112"/>
      <c r="I137" s="112"/>
      <c r="J137" s="112"/>
      <c r="K137" s="112"/>
      <c r="L137" s="112"/>
      <c r="M137" s="131"/>
      <c r="N137" s="132"/>
      <c r="O137" s="132"/>
      <c r="P137" s="132"/>
      <c r="Q137" s="133"/>
      <c r="R137" s="112"/>
      <c r="S137" s="112"/>
      <c r="T137" s="112"/>
      <c r="U137" s="112"/>
      <c r="V137" s="112"/>
      <c r="W137" s="134"/>
      <c r="X137" s="11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112"/>
      <c r="BC137" s="112"/>
      <c r="BD137" s="112"/>
      <c r="BE137" s="112"/>
      <c r="BF137" s="112"/>
      <c r="BG137" s="112"/>
      <c r="BH137" s="112"/>
      <c r="BI137" s="112"/>
      <c r="BJ137" s="112"/>
      <c r="BK137" s="112"/>
      <c r="BL137" s="112"/>
    </row>
    <row r="138" spans="1:64">
      <c r="A138" s="10"/>
      <c r="B138" s="10"/>
      <c r="C138" s="112"/>
      <c r="D138" s="112"/>
      <c r="E138" s="112"/>
      <c r="F138" s="108"/>
      <c r="G138" s="108"/>
      <c r="H138" s="112"/>
      <c r="I138" s="112"/>
      <c r="J138" s="112"/>
      <c r="K138" s="112"/>
      <c r="L138" s="112"/>
      <c r="M138" s="131"/>
      <c r="N138" s="132"/>
      <c r="O138" s="132"/>
      <c r="P138" s="132"/>
      <c r="Q138" s="133"/>
      <c r="R138" s="112"/>
      <c r="S138" s="112"/>
      <c r="T138" s="112"/>
      <c r="U138" s="112"/>
      <c r="V138" s="112"/>
      <c r="W138" s="134"/>
      <c r="X138" s="112"/>
      <c r="Y138" s="112"/>
      <c r="Z138" s="112"/>
      <c r="AA138" s="112"/>
      <c r="AB138" s="112"/>
      <c r="AC138" s="112"/>
      <c r="AD138" s="112"/>
      <c r="AE138" s="112"/>
      <c r="AF138" s="112"/>
      <c r="AG138" s="112"/>
      <c r="AH138" s="112"/>
      <c r="AI138" s="112"/>
      <c r="AJ138" s="112"/>
      <c r="AK138" s="112"/>
      <c r="AL138" s="112"/>
      <c r="AM138" s="112"/>
      <c r="AN138" s="112"/>
      <c r="AO138" s="112"/>
      <c r="AP138" s="112"/>
      <c r="AQ138" s="112"/>
      <c r="AR138" s="112"/>
      <c r="AS138" s="112"/>
      <c r="AT138" s="112"/>
      <c r="AU138" s="112"/>
      <c r="AV138" s="112"/>
      <c r="AW138" s="112"/>
      <c r="AX138" s="112"/>
      <c r="AY138" s="112"/>
      <c r="AZ138" s="112"/>
      <c r="BA138" s="112"/>
      <c r="BB138" s="112"/>
      <c r="BC138" s="112"/>
      <c r="BD138" s="112"/>
      <c r="BE138" s="112"/>
      <c r="BF138" s="112"/>
      <c r="BG138" s="112"/>
      <c r="BH138" s="112"/>
      <c r="BI138" s="112"/>
      <c r="BJ138" s="112"/>
      <c r="BK138" s="112"/>
      <c r="BL138" s="112"/>
    </row>
    <row r="139" spans="1:64">
      <c r="A139" s="10"/>
      <c r="B139" s="10"/>
      <c r="C139" s="112"/>
      <c r="D139" s="112"/>
      <c r="E139" s="112"/>
      <c r="F139" s="108"/>
      <c r="G139" s="108"/>
      <c r="H139" s="112"/>
      <c r="I139" s="112"/>
      <c r="J139" s="112"/>
      <c r="K139" s="112"/>
      <c r="L139" s="112"/>
      <c r="M139" s="131"/>
      <c r="N139" s="132"/>
      <c r="O139" s="132"/>
      <c r="P139" s="132"/>
      <c r="Q139" s="133"/>
      <c r="R139" s="112"/>
      <c r="S139" s="112"/>
      <c r="T139" s="112"/>
      <c r="U139" s="112"/>
      <c r="V139" s="112"/>
      <c r="W139" s="134"/>
      <c r="X139" s="112"/>
      <c r="Y139" s="112"/>
      <c r="Z139" s="112"/>
      <c r="AA139" s="112"/>
      <c r="AB139" s="112"/>
      <c r="AC139" s="112"/>
      <c r="AD139" s="112"/>
      <c r="AE139" s="112"/>
      <c r="AF139" s="112"/>
      <c r="AG139" s="112"/>
      <c r="AH139" s="112"/>
      <c r="AI139" s="112"/>
      <c r="AJ139" s="112"/>
      <c r="AK139" s="112"/>
      <c r="AL139" s="112"/>
      <c r="AM139" s="112"/>
      <c r="AN139" s="112"/>
      <c r="AO139" s="112"/>
      <c r="AP139" s="112"/>
      <c r="AQ139" s="112"/>
      <c r="AR139" s="112"/>
      <c r="AS139" s="112"/>
      <c r="AT139" s="112"/>
      <c r="AU139" s="112"/>
      <c r="AV139" s="112"/>
      <c r="AW139" s="112"/>
      <c r="AX139" s="112"/>
      <c r="AY139" s="112"/>
      <c r="AZ139" s="112"/>
      <c r="BA139" s="112"/>
      <c r="BB139" s="112"/>
      <c r="BC139" s="112"/>
      <c r="BD139" s="112"/>
      <c r="BE139" s="112"/>
      <c r="BF139" s="112"/>
      <c r="BG139" s="112"/>
      <c r="BH139" s="112"/>
      <c r="BI139" s="112"/>
      <c r="BJ139" s="112"/>
      <c r="BK139" s="112"/>
      <c r="BL139" s="112"/>
    </row>
    <row r="140" spans="1:64">
      <c r="A140" s="10"/>
      <c r="B140" s="10"/>
      <c r="C140" s="112"/>
      <c r="D140" s="112"/>
      <c r="E140" s="112"/>
      <c r="F140" s="108"/>
      <c r="G140" s="108"/>
      <c r="H140" s="112"/>
      <c r="I140" s="112"/>
      <c r="J140" s="112"/>
      <c r="K140" s="112"/>
      <c r="L140" s="112"/>
      <c r="M140" s="131"/>
      <c r="N140" s="132"/>
      <c r="O140" s="132"/>
      <c r="P140" s="132"/>
      <c r="Q140" s="133"/>
      <c r="R140" s="112"/>
      <c r="S140" s="112"/>
      <c r="T140" s="112"/>
      <c r="U140" s="112"/>
      <c r="V140" s="112"/>
      <c r="W140" s="134"/>
      <c r="X140" s="112"/>
      <c r="Y140" s="112"/>
      <c r="Z140" s="112"/>
      <c r="AA140" s="112"/>
      <c r="AB140" s="112"/>
      <c r="AC140" s="112"/>
      <c r="AD140" s="112"/>
      <c r="AE140" s="112"/>
      <c r="AF140" s="112"/>
      <c r="AG140" s="112"/>
      <c r="AH140" s="112"/>
      <c r="AI140" s="112"/>
      <c r="AJ140" s="112"/>
      <c r="AK140" s="112"/>
      <c r="AL140" s="112"/>
      <c r="AM140" s="112"/>
      <c r="AN140" s="112"/>
      <c r="AO140" s="112"/>
      <c r="AP140" s="112"/>
      <c r="AQ140" s="112"/>
      <c r="AR140" s="112"/>
      <c r="AS140" s="112"/>
      <c r="AT140" s="112"/>
      <c r="AU140" s="112"/>
      <c r="AV140" s="112"/>
      <c r="AW140" s="112"/>
      <c r="AX140" s="112"/>
      <c r="AY140" s="112"/>
      <c r="AZ140" s="112"/>
      <c r="BA140" s="112"/>
      <c r="BB140" s="112"/>
      <c r="BC140" s="112"/>
      <c r="BD140" s="112"/>
      <c r="BE140" s="112"/>
      <c r="BF140" s="112"/>
      <c r="BG140" s="112"/>
      <c r="BH140" s="112"/>
      <c r="BI140" s="112"/>
      <c r="BJ140" s="112"/>
      <c r="BK140" s="112"/>
      <c r="BL140" s="112"/>
    </row>
    <row r="141" spans="1:64">
      <c r="A141" s="10"/>
      <c r="B141" s="10"/>
      <c r="C141" s="112"/>
      <c r="D141" s="112"/>
      <c r="E141" s="112"/>
      <c r="F141" s="108"/>
      <c r="G141" s="108"/>
      <c r="H141" s="112"/>
      <c r="I141" s="112"/>
      <c r="J141" s="112"/>
      <c r="K141" s="112"/>
      <c r="L141" s="112"/>
      <c r="M141" s="131"/>
      <c r="N141" s="132"/>
      <c r="O141" s="132"/>
      <c r="P141" s="132"/>
      <c r="Q141" s="133"/>
      <c r="R141" s="112"/>
      <c r="S141" s="112"/>
      <c r="T141" s="112"/>
      <c r="U141" s="112"/>
      <c r="V141" s="112"/>
      <c r="W141" s="134"/>
      <c r="X141" s="112"/>
      <c r="Y141" s="112"/>
      <c r="Z141" s="112"/>
      <c r="AA141" s="112"/>
      <c r="AB141" s="112"/>
      <c r="AC141" s="112"/>
      <c r="AD141" s="112"/>
      <c r="AE141" s="112"/>
      <c r="AF141" s="112"/>
      <c r="AG141" s="112"/>
      <c r="AH141" s="112"/>
      <c r="AI141" s="112"/>
      <c r="AJ141" s="112"/>
      <c r="AK141" s="112"/>
      <c r="AL141" s="112"/>
      <c r="AM141" s="112"/>
      <c r="AN141" s="112"/>
      <c r="AO141" s="112"/>
      <c r="AP141" s="112"/>
      <c r="AQ141" s="112"/>
      <c r="AR141" s="112"/>
      <c r="AS141" s="112"/>
      <c r="AT141" s="112"/>
      <c r="AU141" s="112"/>
      <c r="AV141" s="112"/>
      <c r="AW141" s="112"/>
      <c r="AX141" s="112"/>
      <c r="AY141" s="112"/>
      <c r="AZ141" s="112"/>
      <c r="BA141" s="112"/>
      <c r="BB141" s="112"/>
      <c r="BC141" s="112"/>
      <c r="BD141" s="112"/>
      <c r="BE141" s="112"/>
      <c r="BF141" s="112"/>
      <c r="BG141" s="112"/>
      <c r="BH141" s="112"/>
      <c r="BI141" s="112"/>
      <c r="BJ141" s="112"/>
      <c r="BK141" s="112"/>
      <c r="BL141" s="112"/>
    </row>
    <row r="142" spans="1:64">
      <c r="A142" s="10"/>
      <c r="B142" s="10"/>
      <c r="C142" s="112"/>
      <c r="D142" s="112"/>
      <c r="E142" s="112"/>
      <c r="F142" s="108"/>
      <c r="G142" s="108"/>
      <c r="H142" s="112"/>
      <c r="I142" s="112"/>
      <c r="J142" s="112"/>
      <c r="K142" s="112"/>
      <c r="L142" s="112"/>
      <c r="M142" s="131"/>
      <c r="N142" s="132"/>
      <c r="O142" s="132"/>
      <c r="P142" s="132"/>
      <c r="Q142" s="133"/>
      <c r="R142" s="112"/>
      <c r="S142" s="112"/>
      <c r="T142" s="112"/>
      <c r="U142" s="112"/>
      <c r="V142" s="112"/>
      <c r="W142" s="134"/>
      <c r="X142" s="112"/>
      <c r="Y142" s="112"/>
      <c r="Z142" s="112"/>
      <c r="AA142" s="112"/>
      <c r="AB142" s="112"/>
      <c r="AC142" s="112"/>
      <c r="AD142" s="112"/>
      <c r="AE142" s="112"/>
      <c r="AF142" s="112"/>
      <c r="AG142" s="112"/>
      <c r="AH142" s="112"/>
      <c r="AI142" s="112"/>
      <c r="AJ142" s="112"/>
      <c r="AK142" s="112"/>
      <c r="AL142" s="112"/>
      <c r="AM142" s="112"/>
      <c r="AN142" s="112"/>
      <c r="AO142" s="112"/>
      <c r="AP142" s="112"/>
      <c r="AQ142" s="112"/>
      <c r="AR142" s="112"/>
      <c r="AS142" s="112"/>
      <c r="AT142" s="112"/>
      <c r="AU142" s="112"/>
      <c r="AV142" s="112"/>
      <c r="AW142" s="112"/>
      <c r="AX142" s="112"/>
      <c r="AY142" s="112"/>
      <c r="AZ142" s="112"/>
      <c r="BA142" s="112"/>
      <c r="BB142" s="112"/>
      <c r="BC142" s="112"/>
      <c r="BD142" s="112"/>
      <c r="BE142" s="112"/>
      <c r="BF142" s="112"/>
      <c r="BG142" s="112"/>
      <c r="BH142" s="112"/>
      <c r="BI142" s="112"/>
      <c r="BJ142" s="112"/>
      <c r="BK142" s="112"/>
      <c r="BL142" s="112"/>
    </row>
    <row r="143" spans="1:64">
      <c r="A143" s="10"/>
      <c r="B143" s="10"/>
      <c r="C143" s="112"/>
      <c r="D143" s="112"/>
      <c r="E143" s="112"/>
      <c r="F143" s="108"/>
      <c r="G143" s="108"/>
      <c r="H143" s="112"/>
      <c r="I143" s="112"/>
      <c r="J143" s="112"/>
      <c r="K143" s="112"/>
      <c r="L143" s="112"/>
      <c r="M143" s="131"/>
      <c r="N143" s="132"/>
      <c r="O143" s="132"/>
      <c r="P143" s="132"/>
      <c r="Q143" s="133"/>
      <c r="R143" s="112"/>
      <c r="S143" s="112"/>
      <c r="T143" s="112"/>
      <c r="U143" s="112"/>
      <c r="V143" s="112"/>
      <c r="W143" s="134"/>
      <c r="X143" s="112"/>
      <c r="Y143" s="112"/>
      <c r="Z143" s="112"/>
      <c r="AA143" s="112"/>
      <c r="AB143" s="112"/>
      <c r="AC143" s="112"/>
      <c r="AD143" s="112"/>
      <c r="AE143" s="112"/>
      <c r="AF143" s="112"/>
      <c r="AG143" s="112"/>
      <c r="AH143" s="112"/>
      <c r="AI143" s="112"/>
      <c r="AJ143" s="112"/>
      <c r="AK143" s="112"/>
      <c r="AL143" s="112"/>
      <c r="AM143" s="112"/>
      <c r="AN143" s="112"/>
      <c r="AO143" s="112"/>
      <c r="AP143" s="112"/>
      <c r="AQ143" s="112"/>
      <c r="AR143" s="112"/>
      <c r="AS143" s="112"/>
      <c r="AT143" s="112"/>
      <c r="AU143" s="112"/>
      <c r="AV143" s="112"/>
      <c r="AW143" s="112"/>
      <c r="AX143" s="112"/>
      <c r="AY143" s="112"/>
      <c r="AZ143" s="112"/>
      <c r="BA143" s="112"/>
      <c r="BB143" s="112"/>
      <c r="BC143" s="112"/>
      <c r="BD143" s="112"/>
      <c r="BE143" s="112"/>
      <c r="BF143" s="112"/>
      <c r="BG143" s="112"/>
      <c r="BH143" s="112"/>
      <c r="BI143" s="112"/>
      <c r="BJ143" s="112"/>
      <c r="BK143" s="112"/>
      <c r="BL143" s="112"/>
    </row>
    <row r="144" spans="1:64">
      <c r="A144" s="10"/>
      <c r="B144" s="10"/>
      <c r="C144" s="112"/>
      <c r="D144" s="112"/>
      <c r="E144" s="112"/>
      <c r="F144" s="108"/>
      <c r="G144" s="108"/>
      <c r="H144" s="112"/>
      <c r="I144" s="112"/>
      <c r="J144" s="112"/>
      <c r="K144" s="112"/>
      <c r="L144" s="112"/>
      <c r="M144" s="131"/>
      <c r="N144" s="132"/>
      <c r="O144" s="132"/>
      <c r="P144" s="132"/>
      <c r="Q144" s="133"/>
      <c r="R144" s="112"/>
      <c r="S144" s="112"/>
      <c r="T144" s="112"/>
      <c r="U144" s="112"/>
      <c r="V144" s="112"/>
      <c r="W144" s="134"/>
      <c r="X144" s="112"/>
      <c r="Y144" s="112"/>
      <c r="Z144" s="112"/>
      <c r="AA144" s="112"/>
      <c r="AB144" s="112"/>
      <c r="AC144" s="112"/>
      <c r="AD144" s="112"/>
      <c r="AE144" s="112"/>
      <c r="AF144" s="112"/>
      <c r="AG144" s="112"/>
      <c r="AH144" s="112"/>
      <c r="AI144" s="112"/>
      <c r="AJ144" s="112"/>
      <c r="AK144" s="112"/>
      <c r="AL144" s="112"/>
      <c r="AM144" s="112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2"/>
      <c r="BC144" s="112"/>
      <c r="BD144" s="112"/>
      <c r="BE144" s="112"/>
      <c r="BF144" s="112"/>
      <c r="BG144" s="112"/>
      <c r="BH144" s="112"/>
      <c r="BI144" s="112"/>
      <c r="BJ144" s="112"/>
      <c r="BK144" s="112"/>
      <c r="BL144" s="112"/>
    </row>
    <row r="145" spans="1:64">
      <c r="A145" s="10"/>
      <c r="B145" s="10"/>
      <c r="C145" s="112"/>
      <c r="D145" s="112"/>
      <c r="E145" s="112"/>
      <c r="F145" s="108"/>
      <c r="G145" s="108"/>
      <c r="H145" s="112"/>
      <c r="I145" s="112"/>
      <c r="J145" s="112"/>
      <c r="K145" s="112"/>
      <c r="L145" s="112"/>
      <c r="M145" s="131"/>
      <c r="N145" s="132"/>
      <c r="O145" s="132"/>
      <c r="P145" s="132"/>
      <c r="Q145" s="133"/>
      <c r="R145" s="112"/>
      <c r="S145" s="112"/>
      <c r="T145" s="112"/>
      <c r="U145" s="112"/>
      <c r="V145" s="112"/>
      <c r="W145" s="134"/>
      <c r="X145" s="112"/>
      <c r="Y145" s="112"/>
      <c r="Z145" s="112"/>
      <c r="AA145" s="112"/>
      <c r="AB145" s="112"/>
      <c r="AC145" s="112"/>
      <c r="AD145" s="112"/>
      <c r="AE145" s="112"/>
      <c r="AF145" s="112"/>
      <c r="AG145" s="112"/>
      <c r="AH145" s="112"/>
      <c r="AI145" s="112"/>
      <c r="AJ145" s="112"/>
      <c r="AK145" s="112"/>
      <c r="AL145" s="112"/>
      <c r="AM145" s="112"/>
      <c r="AN145" s="112"/>
      <c r="AO145" s="112"/>
      <c r="AP145" s="112"/>
      <c r="AQ145" s="112"/>
      <c r="AR145" s="112"/>
      <c r="AS145" s="112"/>
      <c r="AT145" s="112"/>
      <c r="AU145" s="112"/>
      <c r="AV145" s="112"/>
      <c r="AW145" s="112"/>
      <c r="AX145" s="112"/>
      <c r="AY145" s="112"/>
      <c r="AZ145" s="112"/>
      <c r="BA145" s="112"/>
      <c r="BB145" s="112"/>
      <c r="BC145" s="112"/>
      <c r="BD145" s="112"/>
      <c r="BE145" s="112"/>
      <c r="BF145" s="112"/>
      <c r="BG145" s="112"/>
      <c r="BH145" s="112"/>
      <c r="BI145" s="112"/>
      <c r="BJ145" s="112"/>
      <c r="BK145" s="112"/>
      <c r="BL145" s="112"/>
    </row>
    <row r="146" spans="1:64">
      <c r="A146" s="10"/>
      <c r="B146" s="10"/>
      <c r="C146" s="112"/>
      <c r="D146" s="112"/>
      <c r="E146" s="112"/>
      <c r="F146" s="108"/>
      <c r="G146" s="108"/>
      <c r="H146" s="112"/>
      <c r="I146" s="112"/>
      <c r="J146" s="112"/>
      <c r="K146" s="112"/>
      <c r="L146" s="112"/>
      <c r="M146" s="131"/>
      <c r="N146" s="132"/>
      <c r="O146" s="132"/>
      <c r="P146" s="132"/>
      <c r="Q146" s="133"/>
      <c r="R146" s="112"/>
      <c r="S146" s="112"/>
      <c r="T146" s="112"/>
      <c r="U146" s="112"/>
      <c r="V146" s="112"/>
      <c r="W146" s="134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2"/>
      <c r="AQ146" s="112"/>
      <c r="AR146" s="112"/>
      <c r="AS146" s="112"/>
      <c r="AT146" s="112"/>
      <c r="AU146" s="112"/>
      <c r="AV146" s="112"/>
      <c r="AW146" s="112"/>
      <c r="AX146" s="112"/>
      <c r="AY146" s="112"/>
      <c r="AZ146" s="112"/>
      <c r="BA146" s="112"/>
      <c r="BB146" s="112"/>
      <c r="BC146" s="112"/>
      <c r="BD146" s="112"/>
      <c r="BE146" s="112"/>
      <c r="BF146" s="112"/>
      <c r="BG146" s="112"/>
      <c r="BH146" s="112"/>
      <c r="BI146" s="112"/>
      <c r="BJ146" s="112"/>
      <c r="BK146" s="112"/>
      <c r="BL146" s="112"/>
    </row>
    <row r="147" spans="1:64">
      <c r="A147" s="10"/>
      <c r="B147" s="10"/>
      <c r="C147" s="112"/>
      <c r="D147" s="112"/>
      <c r="E147" s="112"/>
      <c r="F147" s="108"/>
      <c r="G147" s="108"/>
      <c r="H147" s="112"/>
      <c r="I147" s="112"/>
      <c r="J147" s="112"/>
      <c r="K147" s="112"/>
      <c r="L147" s="112"/>
      <c r="M147" s="131"/>
      <c r="N147" s="132"/>
      <c r="O147" s="132"/>
      <c r="P147" s="132"/>
      <c r="Q147" s="133"/>
      <c r="R147" s="112"/>
      <c r="S147" s="112"/>
      <c r="T147" s="112"/>
      <c r="U147" s="112"/>
      <c r="V147" s="112"/>
      <c r="W147" s="134"/>
      <c r="X147" s="112"/>
      <c r="Y147" s="112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  <c r="AK147" s="112"/>
      <c r="AL147" s="112"/>
      <c r="AM147" s="112"/>
      <c r="AN147" s="112"/>
      <c r="AO147" s="112"/>
      <c r="AP147" s="112"/>
      <c r="AQ147" s="112"/>
      <c r="AR147" s="112"/>
      <c r="AS147" s="112"/>
      <c r="AT147" s="112"/>
      <c r="AU147" s="112"/>
      <c r="AV147" s="112"/>
      <c r="AW147" s="112"/>
      <c r="AX147" s="112"/>
      <c r="AY147" s="112"/>
      <c r="AZ147" s="112"/>
      <c r="BA147" s="112"/>
      <c r="BB147" s="112"/>
      <c r="BC147" s="112"/>
      <c r="BD147" s="112"/>
      <c r="BE147" s="112"/>
      <c r="BF147" s="112"/>
      <c r="BG147" s="112"/>
      <c r="BH147" s="112"/>
      <c r="BI147" s="112"/>
      <c r="BJ147" s="112"/>
      <c r="BK147" s="112"/>
      <c r="BL147" s="112"/>
    </row>
    <row r="148" spans="1:64">
      <c r="A148" s="10"/>
      <c r="B148" s="10"/>
      <c r="C148" s="112"/>
      <c r="D148" s="112"/>
      <c r="E148" s="112"/>
      <c r="F148" s="108"/>
      <c r="G148" s="108"/>
      <c r="H148" s="112"/>
      <c r="I148" s="112"/>
      <c r="J148" s="112"/>
      <c r="K148" s="112"/>
      <c r="L148" s="112"/>
      <c r="M148" s="131"/>
      <c r="N148" s="132"/>
      <c r="O148" s="132"/>
      <c r="P148" s="132"/>
      <c r="Q148" s="133"/>
      <c r="R148" s="112"/>
      <c r="S148" s="112"/>
      <c r="T148" s="112"/>
      <c r="U148" s="112"/>
      <c r="V148" s="112"/>
      <c r="W148" s="134"/>
      <c r="X148" s="112"/>
      <c r="Y148" s="112"/>
      <c r="Z148" s="112"/>
      <c r="AA148" s="112"/>
      <c r="AB148" s="112"/>
      <c r="AC148" s="112"/>
      <c r="AD148" s="112"/>
      <c r="AE148" s="112"/>
      <c r="AF148" s="112"/>
      <c r="AG148" s="112"/>
      <c r="AH148" s="112"/>
      <c r="AI148" s="112"/>
      <c r="AJ148" s="112"/>
      <c r="AK148" s="112"/>
      <c r="AL148" s="112"/>
      <c r="AM148" s="112"/>
      <c r="AN148" s="112"/>
      <c r="AO148" s="112"/>
      <c r="AP148" s="112"/>
      <c r="AQ148" s="112"/>
      <c r="AR148" s="112"/>
      <c r="AS148" s="112"/>
      <c r="AT148" s="112"/>
      <c r="AU148" s="112"/>
      <c r="AV148" s="112"/>
      <c r="AW148" s="112"/>
      <c r="AX148" s="112"/>
      <c r="AY148" s="112"/>
      <c r="AZ148" s="112"/>
      <c r="BA148" s="112"/>
      <c r="BB148" s="112"/>
      <c r="BC148" s="112"/>
      <c r="BD148" s="112"/>
      <c r="BE148" s="112"/>
      <c r="BF148" s="112"/>
      <c r="BG148" s="112"/>
      <c r="BH148" s="112"/>
      <c r="BI148" s="112"/>
      <c r="BJ148" s="112"/>
      <c r="BK148" s="112"/>
      <c r="BL148" s="112"/>
    </row>
    <row r="149" spans="1:64">
      <c r="A149" s="10"/>
      <c r="B149" s="10"/>
      <c r="C149" s="112"/>
      <c r="D149" s="112"/>
      <c r="E149" s="112"/>
      <c r="F149" s="108"/>
      <c r="G149" s="108"/>
      <c r="H149" s="112"/>
      <c r="I149" s="112"/>
      <c r="J149" s="112"/>
      <c r="K149" s="112"/>
      <c r="L149" s="112"/>
      <c r="M149" s="131"/>
      <c r="N149" s="132"/>
      <c r="O149" s="132"/>
      <c r="P149" s="132"/>
      <c r="Q149" s="133"/>
      <c r="R149" s="112"/>
      <c r="S149" s="112"/>
      <c r="T149" s="112"/>
      <c r="U149" s="112"/>
      <c r="V149" s="112"/>
      <c r="W149" s="134"/>
      <c r="X149" s="112"/>
      <c r="Y149" s="112"/>
      <c r="Z149" s="112"/>
      <c r="AA149" s="112"/>
      <c r="AB149" s="112"/>
      <c r="AC149" s="112"/>
      <c r="AD149" s="112"/>
      <c r="AE149" s="112"/>
      <c r="AF149" s="112"/>
      <c r="AG149" s="112"/>
      <c r="AH149" s="112"/>
      <c r="AI149" s="112"/>
      <c r="AJ149" s="112"/>
      <c r="AK149" s="112"/>
      <c r="AL149" s="112"/>
      <c r="AM149" s="112"/>
      <c r="AN149" s="112"/>
      <c r="AO149" s="112"/>
      <c r="AP149" s="112"/>
      <c r="AQ149" s="112"/>
      <c r="AR149" s="112"/>
      <c r="AS149" s="112"/>
      <c r="AT149" s="112"/>
      <c r="AU149" s="112"/>
      <c r="AV149" s="112"/>
      <c r="AW149" s="112"/>
      <c r="AX149" s="112"/>
      <c r="AY149" s="112"/>
      <c r="AZ149" s="112"/>
      <c r="BA149" s="112"/>
      <c r="BB149" s="112"/>
      <c r="BC149" s="112"/>
      <c r="BD149" s="112"/>
      <c r="BE149" s="112"/>
      <c r="BF149" s="112"/>
      <c r="BG149" s="112"/>
      <c r="BH149" s="112"/>
      <c r="BI149" s="112"/>
      <c r="BJ149" s="112"/>
      <c r="BK149" s="112"/>
      <c r="BL149" s="112"/>
    </row>
    <row r="150" spans="1:64">
      <c r="A150" s="10"/>
      <c r="B150" s="10"/>
      <c r="C150" s="112"/>
      <c r="D150" s="112"/>
      <c r="E150" s="112"/>
      <c r="F150" s="108"/>
      <c r="G150" s="108"/>
      <c r="H150" s="112"/>
      <c r="I150" s="112"/>
      <c r="J150" s="112"/>
      <c r="K150" s="112"/>
      <c r="L150" s="112"/>
      <c r="M150" s="131"/>
      <c r="N150" s="132"/>
      <c r="O150" s="132"/>
      <c r="P150" s="132"/>
      <c r="Q150" s="133"/>
      <c r="R150" s="112"/>
      <c r="S150" s="112"/>
      <c r="T150" s="112"/>
      <c r="U150" s="112"/>
      <c r="V150" s="112"/>
      <c r="W150" s="134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112"/>
      <c r="BC150" s="112"/>
      <c r="BD150" s="112"/>
      <c r="BE150" s="112"/>
      <c r="BF150" s="112"/>
      <c r="BG150" s="112"/>
      <c r="BH150" s="112"/>
      <c r="BI150" s="112"/>
      <c r="BJ150" s="112"/>
      <c r="BK150" s="112"/>
      <c r="BL150" s="112"/>
    </row>
    <row r="151" spans="1:64">
      <c r="A151" s="10"/>
      <c r="B151" s="10"/>
      <c r="C151" s="112"/>
      <c r="D151" s="112"/>
      <c r="E151" s="112"/>
      <c r="F151" s="108"/>
      <c r="G151" s="108"/>
      <c r="H151" s="112"/>
      <c r="I151" s="112"/>
      <c r="J151" s="112"/>
      <c r="K151" s="112"/>
      <c r="L151" s="112"/>
      <c r="M151" s="131"/>
      <c r="N151" s="132"/>
      <c r="O151" s="132"/>
      <c r="P151" s="132"/>
      <c r="Q151" s="133"/>
      <c r="R151" s="112"/>
      <c r="S151" s="112"/>
      <c r="T151" s="112"/>
      <c r="U151" s="112"/>
      <c r="V151" s="112"/>
      <c r="W151" s="134"/>
      <c r="X151" s="112"/>
      <c r="Y151" s="112"/>
      <c r="Z151" s="112"/>
      <c r="AA151" s="112"/>
      <c r="AB151" s="112"/>
      <c r="AC151" s="112"/>
      <c r="AD151" s="112"/>
      <c r="AE151" s="112"/>
      <c r="AF151" s="112"/>
      <c r="AG151" s="112"/>
      <c r="AH151" s="112"/>
      <c r="AI151" s="112"/>
      <c r="AJ151" s="112"/>
      <c r="AK151" s="112"/>
      <c r="AL151" s="112"/>
      <c r="AM151" s="112"/>
      <c r="AN151" s="112"/>
      <c r="AO151" s="112"/>
      <c r="AP151" s="112"/>
      <c r="AQ151" s="112"/>
      <c r="AR151" s="112"/>
      <c r="AS151" s="112"/>
      <c r="AT151" s="112"/>
      <c r="AU151" s="112"/>
      <c r="AV151" s="112"/>
      <c r="AW151" s="112"/>
      <c r="AX151" s="112"/>
      <c r="AY151" s="112"/>
      <c r="AZ151" s="112"/>
      <c r="BA151" s="112"/>
      <c r="BB151" s="112"/>
      <c r="BC151" s="112"/>
      <c r="BD151" s="112"/>
      <c r="BE151" s="112"/>
      <c r="BF151" s="112"/>
      <c r="BG151" s="112"/>
      <c r="BH151" s="112"/>
      <c r="BI151" s="112"/>
      <c r="BJ151" s="112"/>
      <c r="BK151" s="112"/>
      <c r="BL151" s="112"/>
    </row>
    <row r="152" spans="1:64">
      <c r="A152" s="10"/>
      <c r="B152" s="10"/>
      <c r="C152" s="112"/>
      <c r="D152" s="112"/>
      <c r="E152" s="112"/>
      <c r="F152" s="108"/>
      <c r="G152" s="108"/>
      <c r="H152" s="112"/>
      <c r="I152" s="112"/>
      <c r="J152" s="112"/>
      <c r="K152" s="112"/>
      <c r="L152" s="112"/>
      <c r="M152" s="131"/>
      <c r="N152" s="132"/>
      <c r="O152" s="132"/>
      <c r="P152" s="132"/>
      <c r="Q152" s="133"/>
      <c r="R152" s="112"/>
      <c r="S152" s="112"/>
      <c r="T152" s="112"/>
      <c r="U152" s="112"/>
      <c r="V152" s="112"/>
      <c r="W152" s="134"/>
      <c r="X152" s="112"/>
      <c r="Y152" s="112"/>
      <c r="Z152" s="112"/>
      <c r="AA152" s="112"/>
      <c r="AB152" s="112"/>
      <c r="AC152" s="112"/>
      <c r="AD152" s="112"/>
      <c r="AE152" s="112"/>
      <c r="AF152" s="112"/>
      <c r="AG152" s="112"/>
      <c r="AH152" s="112"/>
      <c r="AI152" s="112"/>
      <c r="AJ152" s="112"/>
      <c r="AK152" s="112"/>
      <c r="AL152" s="112"/>
      <c r="AM152" s="112"/>
      <c r="AN152" s="112"/>
      <c r="AO152" s="112"/>
      <c r="AP152" s="112"/>
      <c r="AQ152" s="112"/>
      <c r="AR152" s="112"/>
      <c r="AS152" s="112"/>
      <c r="AT152" s="112"/>
      <c r="AU152" s="112"/>
      <c r="AV152" s="112"/>
      <c r="AW152" s="112"/>
      <c r="AX152" s="112"/>
      <c r="AY152" s="112"/>
      <c r="AZ152" s="112"/>
      <c r="BA152" s="112"/>
      <c r="BB152" s="112"/>
      <c r="BC152" s="112"/>
      <c r="BD152" s="112"/>
      <c r="BE152" s="112"/>
      <c r="BF152" s="112"/>
      <c r="BG152" s="112"/>
      <c r="BH152" s="112"/>
      <c r="BI152" s="112"/>
      <c r="BJ152" s="112"/>
      <c r="BK152" s="112"/>
      <c r="BL152" s="112"/>
    </row>
    <row r="153" spans="1:64">
      <c r="A153" s="10"/>
      <c r="B153" s="10"/>
      <c r="C153" s="112"/>
      <c r="D153" s="112"/>
      <c r="E153" s="112"/>
      <c r="F153" s="108"/>
      <c r="G153" s="108"/>
      <c r="H153" s="112"/>
      <c r="I153" s="112"/>
      <c r="J153" s="112"/>
      <c r="K153" s="112"/>
      <c r="L153" s="112"/>
      <c r="M153" s="131"/>
      <c r="N153" s="132"/>
      <c r="O153" s="132"/>
      <c r="P153" s="132"/>
      <c r="Q153" s="133"/>
      <c r="R153" s="112"/>
      <c r="S153" s="112"/>
      <c r="T153" s="112"/>
      <c r="U153" s="112"/>
      <c r="V153" s="112"/>
      <c r="W153" s="134"/>
      <c r="X153" s="112"/>
      <c r="Y153" s="112"/>
      <c r="Z153" s="112"/>
      <c r="AA153" s="112"/>
      <c r="AB153" s="112"/>
      <c r="AC153" s="112"/>
      <c r="AD153" s="112"/>
      <c r="AE153" s="112"/>
      <c r="AF153" s="112"/>
      <c r="AG153" s="112"/>
      <c r="AH153" s="112"/>
      <c r="AI153" s="112"/>
      <c r="AJ153" s="112"/>
      <c r="AK153" s="112"/>
      <c r="AL153" s="112"/>
      <c r="AM153" s="112"/>
      <c r="AN153" s="112"/>
      <c r="AO153" s="112"/>
      <c r="AP153" s="112"/>
      <c r="AQ153" s="112"/>
      <c r="AR153" s="112"/>
      <c r="AS153" s="112"/>
      <c r="AT153" s="112"/>
      <c r="AU153" s="112"/>
      <c r="AV153" s="112"/>
      <c r="AW153" s="112"/>
      <c r="AX153" s="112"/>
      <c r="AY153" s="112"/>
      <c r="AZ153" s="112"/>
      <c r="BA153" s="112"/>
      <c r="BB153" s="112"/>
      <c r="BC153" s="112"/>
      <c r="BD153" s="112"/>
      <c r="BE153" s="112"/>
      <c r="BF153" s="112"/>
      <c r="BG153" s="112"/>
      <c r="BH153" s="112"/>
      <c r="BI153" s="112"/>
      <c r="BJ153" s="112"/>
      <c r="BK153" s="112"/>
      <c r="BL153" s="112"/>
    </row>
    <row r="154" spans="1:64">
      <c r="A154" s="10"/>
      <c r="B154" s="10"/>
      <c r="C154" s="112"/>
      <c r="D154" s="112"/>
      <c r="E154" s="112"/>
      <c r="F154" s="108"/>
      <c r="G154" s="108"/>
      <c r="H154" s="112"/>
      <c r="I154" s="112"/>
      <c r="J154" s="112"/>
      <c r="K154" s="112"/>
      <c r="L154" s="112"/>
      <c r="M154" s="131"/>
      <c r="N154" s="132"/>
      <c r="O154" s="132"/>
      <c r="P154" s="132"/>
      <c r="Q154" s="133"/>
      <c r="R154" s="112"/>
      <c r="S154" s="112"/>
      <c r="T154" s="112"/>
      <c r="U154" s="112"/>
      <c r="V154" s="112"/>
      <c r="W154" s="134"/>
      <c r="X154" s="112"/>
      <c r="Y154" s="112"/>
      <c r="Z154" s="112"/>
      <c r="AA154" s="112"/>
      <c r="AB154" s="112"/>
      <c r="AC154" s="112"/>
      <c r="AD154" s="112"/>
      <c r="AE154" s="112"/>
      <c r="AF154" s="112"/>
      <c r="AG154" s="112"/>
      <c r="AH154" s="112"/>
      <c r="AI154" s="112"/>
      <c r="AJ154" s="112"/>
      <c r="AK154" s="112"/>
      <c r="AL154" s="112"/>
      <c r="AM154" s="112"/>
      <c r="AN154" s="112"/>
      <c r="AO154" s="112"/>
      <c r="AP154" s="112"/>
      <c r="AQ154" s="112"/>
      <c r="AR154" s="112"/>
      <c r="AS154" s="112"/>
      <c r="AT154" s="112"/>
      <c r="AU154" s="112"/>
      <c r="AV154" s="112"/>
      <c r="AW154" s="112"/>
      <c r="AX154" s="112"/>
      <c r="AY154" s="112"/>
      <c r="AZ154" s="112"/>
      <c r="BA154" s="112"/>
      <c r="BB154" s="112"/>
      <c r="BC154" s="112"/>
      <c r="BD154" s="112"/>
      <c r="BE154" s="112"/>
      <c r="BF154" s="112"/>
      <c r="BG154" s="112"/>
      <c r="BH154" s="112"/>
      <c r="BI154" s="112"/>
      <c r="BJ154" s="112"/>
      <c r="BK154" s="112"/>
      <c r="BL154" s="112"/>
    </row>
    <row r="155" spans="1:64">
      <c r="A155" s="10"/>
      <c r="B155" s="10"/>
      <c r="C155" s="112"/>
      <c r="D155" s="112"/>
      <c r="E155" s="112"/>
      <c r="F155" s="108"/>
      <c r="G155" s="108"/>
      <c r="H155" s="112"/>
      <c r="I155" s="112"/>
      <c r="J155" s="112"/>
      <c r="K155" s="112"/>
      <c r="L155" s="112"/>
      <c r="M155" s="131"/>
      <c r="N155" s="132"/>
      <c r="O155" s="132"/>
      <c r="P155" s="132"/>
      <c r="Q155" s="133"/>
      <c r="R155" s="112"/>
      <c r="S155" s="112"/>
      <c r="T155" s="112"/>
      <c r="U155" s="112"/>
      <c r="V155" s="112"/>
      <c r="W155" s="134"/>
      <c r="X155" s="112"/>
      <c r="Y155" s="112"/>
      <c r="Z155" s="112"/>
      <c r="AA155" s="112"/>
      <c r="AB155" s="112"/>
      <c r="AC155" s="112"/>
      <c r="AD155" s="112"/>
      <c r="AE155" s="112"/>
      <c r="AF155" s="112"/>
      <c r="AG155" s="112"/>
      <c r="AH155" s="112"/>
      <c r="AI155" s="112"/>
      <c r="AJ155" s="112"/>
      <c r="AK155" s="112"/>
      <c r="AL155" s="112"/>
      <c r="AM155" s="112"/>
      <c r="AN155" s="112"/>
      <c r="AO155" s="112"/>
      <c r="AP155" s="112"/>
      <c r="AQ155" s="112"/>
      <c r="AR155" s="112"/>
      <c r="AS155" s="112"/>
      <c r="AT155" s="112"/>
      <c r="AU155" s="112"/>
      <c r="AV155" s="112"/>
      <c r="AW155" s="112"/>
      <c r="AX155" s="112"/>
      <c r="AY155" s="112"/>
      <c r="AZ155" s="112"/>
      <c r="BA155" s="112"/>
      <c r="BB155" s="112"/>
      <c r="BC155" s="112"/>
      <c r="BD155" s="112"/>
      <c r="BE155" s="112"/>
      <c r="BF155" s="112"/>
      <c r="BG155" s="112"/>
      <c r="BH155" s="112"/>
      <c r="BI155" s="112"/>
      <c r="BJ155" s="112"/>
      <c r="BK155" s="112"/>
      <c r="BL155" s="112"/>
    </row>
    <row r="156" spans="1:64">
      <c r="A156" s="10"/>
      <c r="B156" s="10"/>
      <c r="C156" s="112"/>
      <c r="D156" s="112"/>
      <c r="E156" s="112"/>
      <c r="F156" s="108"/>
      <c r="G156" s="108"/>
      <c r="H156" s="112"/>
      <c r="I156" s="112"/>
      <c r="J156" s="112"/>
      <c r="K156" s="112"/>
      <c r="L156" s="112"/>
      <c r="M156" s="131"/>
      <c r="N156" s="132"/>
      <c r="O156" s="132"/>
      <c r="P156" s="132"/>
      <c r="Q156" s="133"/>
      <c r="R156" s="112"/>
      <c r="S156" s="112"/>
      <c r="T156" s="112"/>
      <c r="U156" s="112"/>
      <c r="V156" s="112"/>
      <c r="W156" s="134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2"/>
      <c r="AP156" s="112"/>
      <c r="AQ156" s="112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112"/>
      <c r="BC156" s="112"/>
      <c r="BD156" s="112"/>
      <c r="BE156" s="112"/>
      <c r="BF156" s="112"/>
      <c r="BG156" s="112"/>
      <c r="BH156" s="112"/>
      <c r="BI156" s="112"/>
      <c r="BJ156" s="112"/>
      <c r="BK156" s="112"/>
      <c r="BL156" s="112"/>
    </row>
    <row r="157" spans="1:64">
      <c r="A157" s="10"/>
      <c r="B157" s="10"/>
      <c r="C157" s="112"/>
      <c r="D157" s="112"/>
      <c r="E157" s="112"/>
      <c r="F157" s="108"/>
      <c r="G157" s="108"/>
      <c r="H157" s="112"/>
      <c r="I157" s="112"/>
      <c r="J157" s="112"/>
      <c r="K157" s="112"/>
      <c r="L157" s="112"/>
      <c r="M157" s="131"/>
      <c r="N157" s="132"/>
      <c r="O157" s="132"/>
      <c r="P157" s="132"/>
      <c r="Q157" s="133"/>
      <c r="R157" s="112"/>
      <c r="S157" s="112"/>
      <c r="T157" s="112"/>
      <c r="U157" s="112"/>
      <c r="V157" s="112"/>
      <c r="W157" s="134"/>
      <c r="X157" s="112"/>
      <c r="Y157" s="112"/>
      <c r="Z157" s="112"/>
      <c r="AA157" s="112"/>
      <c r="AB157" s="112"/>
      <c r="AC157" s="112"/>
      <c r="AD157" s="112"/>
      <c r="AE157" s="112"/>
      <c r="AF157" s="112"/>
      <c r="AG157" s="112"/>
      <c r="AH157" s="112"/>
      <c r="AI157" s="112"/>
      <c r="AJ157" s="112"/>
      <c r="AK157" s="112"/>
      <c r="AL157" s="112"/>
      <c r="AM157" s="112"/>
      <c r="AN157" s="112"/>
      <c r="AO157" s="112"/>
      <c r="AP157" s="112"/>
      <c r="AQ157" s="112"/>
      <c r="AR157" s="112"/>
      <c r="AS157" s="112"/>
      <c r="AT157" s="112"/>
      <c r="AU157" s="112"/>
      <c r="AV157" s="112"/>
      <c r="AW157" s="112"/>
      <c r="AX157" s="112"/>
      <c r="AY157" s="112"/>
      <c r="AZ157" s="112"/>
      <c r="BA157" s="112"/>
      <c r="BB157" s="112"/>
      <c r="BC157" s="112"/>
      <c r="BD157" s="112"/>
      <c r="BE157" s="112"/>
      <c r="BF157" s="112"/>
      <c r="BG157" s="112"/>
      <c r="BH157" s="112"/>
      <c r="BI157" s="112"/>
      <c r="BJ157" s="112"/>
      <c r="BK157" s="112"/>
      <c r="BL157" s="112"/>
    </row>
    <row r="158" spans="1:64">
      <c r="A158" s="10"/>
      <c r="B158" s="10"/>
      <c r="C158" s="112"/>
      <c r="D158" s="112"/>
      <c r="E158" s="112"/>
      <c r="F158" s="108"/>
      <c r="G158" s="108"/>
      <c r="H158" s="112"/>
      <c r="I158" s="112"/>
      <c r="J158" s="112"/>
      <c r="K158" s="112"/>
      <c r="L158" s="112"/>
      <c r="M158" s="131"/>
      <c r="N158" s="132"/>
      <c r="O158" s="132"/>
      <c r="P158" s="132"/>
      <c r="Q158" s="133"/>
      <c r="R158" s="112"/>
      <c r="S158" s="112"/>
      <c r="T158" s="112"/>
      <c r="U158" s="112"/>
      <c r="V158" s="112"/>
      <c r="W158" s="134"/>
      <c r="X158" s="112"/>
      <c r="Y158" s="112"/>
      <c r="Z158" s="112"/>
      <c r="AA158" s="112"/>
      <c r="AB158" s="112"/>
      <c r="AC158" s="112"/>
      <c r="AD158" s="112"/>
      <c r="AE158" s="112"/>
      <c r="AF158" s="112"/>
      <c r="AG158" s="112"/>
      <c r="AH158" s="112"/>
      <c r="AI158" s="112"/>
      <c r="AJ158" s="112"/>
      <c r="AK158" s="112"/>
      <c r="AL158" s="112"/>
      <c r="AM158" s="112"/>
      <c r="AN158" s="112"/>
      <c r="AO158" s="112"/>
      <c r="AP158" s="112"/>
      <c r="AQ158" s="112"/>
      <c r="AR158" s="112"/>
      <c r="AS158" s="112"/>
      <c r="AT158" s="112"/>
      <c r="AU158" s="112"/>
      <c r="AV158" s="112"/>
      <c r="AW158" s="112"/>
      <c r="AX158" s="112"/>
      <c r="AY158" s="112"/>
      <c r="AZ158" s="112"/>
      <c r="BA158" s="112"/>
      <c r="BB158" s="112"/>
      <c r="BC158" s="112"/>
      <c r="BD158" s="112"/>
      <c r="BE158" s="112"/>
      <c r="BF158" s="112"/>
      <c r="BG158" s="112"/>
      <c r="BH158" s="112"/>
      <c r="BI158" s="112"/>
      <c r="BJ158" s="112"/>
      <c r="BK158" s="112"/>
      <c r="BL158" s="112"/>
    </row>
    <row r="159" spans="1:64">
      <c r="A159" s="10"/>
      <c r="B159" s="10"/>
      <c r="C159" s="112"/>
      <c r="D159" s="112"/>
      <c r="E159" s="112"/>
      <c r="F159" s="108"/>
      <c r="G159" s="108"/>
      <c r="H159" s="112"/>
      <c r="I159" s="112"/>
      <c r="J159" s="112"/>
      <c r="K159" s="112"/>
      <c r="L159" s="112"/>
      <c r="M159" s="131"/>
      <c r="N159" s="132"/>
      <c r="O159" s="132"/>
      <c r="P159" s="132"/>
      <c r="Q159" s="133"/>
      <c r="R159" s="112"/>
      <c r="S159" s="112"/>
      <c r="T159" s="112"/>
      <c r="U159" s="112"/>
      <c r="V159" s="112"/>
      <c r="W159" s="134"/>
      <c r="X159" s="112"/>
      <c r="Y159" s="112"/>
      <c r="Z159" s="112"/>
      <c r="AA159" s="112"/>
      <c r="AB159" s="112"/>
      <c r="AC159" s="112"/>
      <c r="AD159" s="112"/>
      <c r="AE159" s="112"/>
      <c r="AF159" s="112"/>
      <c r="AG159" s="112"/>
      <c r="AH159" s="112"/>
      <c r="AI159" s="112"/>
      <c r="AJ159" s="112"/>
      <c r="AK159" s="112"/>
      <c r="AL159" s="112"/>
      <c r="AM159" s="112"/>
      <c r="AN159" s="112"/>
      <c r="AO159" s="112"/>
      <c r="AP159" s="112"/>
      <c r="AQ159" s="112"/>
      <c r="AR159" s="112"/>
      <c r="AS159" s="112"/>
      <c r="AT159" s="112"/>
      <c r="AU159" s="112"/>
      <c r="AV159" s="112"/>
      <c r="AW159" s="112"/>
      <c r="AX159" s="112"/>
      <c r="AY159" s="112"/>
      <c r="AZ159" s="112"/>
      <c r="BA159" s="112"/>
      <c r="BB159" s="112"/>
      <c r="BC159" s="112"/>
      <c r="BD159" s="112"/>
      <c r="BE159" s="112"/>
      <c r="BF159" s="112"/>
      <c r="BG159" s="112"/>
      <c r="BH159" s="112"/>
      <c r="BI159" s="112"/>
      <c r="BJ159" s="112"/>
      <c r="BK159" s="112"/>
      <c r="BL159" s="112"/>
    </row>
    <row r="160" spans="1:64">
      <c r="A160" s="10"/>
      <c r="B160" s="10"/>
      <c r="C160" s="112"/>
      <c r="D160" s="112"/>
      <c r="E160" s="112"/>
      <c r="F160" s="108"/>
      <c r="G160" s="108"/>
      <c r="H160" s="112"/>
      <c r="I160" s="112"/>
      <c r="J160" s="112"/>
      <c r="K160" s="112"/>
      <c r="L160" s="112"/>
      <c r="M160" s="131"/>
      <c r="N160" s="132"/>
      <c r="O160" s="132"/>
      <c r="P160" s="132"/>
      <c r="Q160" s="133"/>
      <c r="R160" s="112"/>
      <c r="S160" s="112"/>
      <c r="T160" s="112"/>
      <c r="U160" s="112"/>
      <c r="V160" s="112"/>
      <c r="W160" s="134"/>
      <c r="X160" s="112"/>
      <c r="Y160" s="112"/>
      <c r="Z160" s="112"/>
      <c r="AA160" s="112"/>
      <c r="AB160" s="112"/>
      <c r="AC160" s="112"/>
      <c r="AD160" s="112"/>
      <c r="AE160" s="112"/>
      <c r="AF160" s="112"/>
      <c r="AG160" s="112"/>
      <c r="AH160" s="112"/>
      <c r="AI160" s="112"/>
      <c r="AJ160" s="112"/>
      <c r="AK160" s="112"/>
      <c r="AL160" s="112"/>
      <c r="AM160" s="112"/>
      <c r="AN160" s="112"/>
      <c r="AO160" s="112"/>
      <c r="AP160" s="112"/>
      <c r="AQ160" s="112"/>
      <c r="AR160" s="112"/>
      <c r="AS160" s="112"/>
      <c r="AT160" s="112"/>
      <c r="AU160" s="112"/>
      <c r="AV160" s="112"/>
      <c r="AW160" s="112"/>
      <c r="AX160" s="112"/>
      <c r="AY160" s="112"/>
      <c r="AZ160" s="112"/>
      <c r="BA160" s="112"/>
      <c r="BB160" s="112"/>
      <c r="BC160" s="112"/>
      <c r="BD160" s="112"/>
      <c r="BE160" s="112"/>
      <c r="BF160" s="112"/>
      <c r="BG160" s="112"/>
      <c r="BH160" s="112"/>
      <c r="BI160" s="112"/>
      <c r="BJ160" s="112"/>
      <c r="BK160" s="112"/>
      <c r="BL160" s="112"/>
    </row>
    <row r="161" spans="1:64">
      <c r="A161" s="10"/>
      <c r="B161" s="10"/>
      <c r="C161" s="112"/>
      <c r="D161" s="112"/>
      <c r="E161" s="112"/>
      <c r="F161" s="108"/>
      <c r="G161" s="108"/>
      <c r="H161" s="112"/>
      <c r="I161" s="112"/>
      <c r="J161" s="112"/>
      <c r="K161" s="112"/>
      <c r="L161" s="112"/>
      <c r="M161" s="131"/>
      <c r="N161" s="132"/>
      <c r="O161" s="132"/>
      <c r="P161" s="132"/>
      <c r="Q161" s="133"/>
      <c r="R161" s="112"/>
      <c r="S161" s="112"/>
      <c r="T161" s="112"/>
      <c r="U161" s="112"/>
      <c r="V161" s="112"/>
      <c r="W161" s="134"/>
      <c r="X161" s="112"/>
      <c r="Y161" s="112"/>
      <c r="Z161" s="112"/>
      <c r="AA161" s="112"/>
      <c r="AB161" s="112"/>
      <c r="AC161" s="112"/>
      <c r="AD161" s="112"/>
      <c r="AE161" s="112"/>
      <c r="AF161" s="112"/>
      <c r="AG161" s="112"/>
      <c r="AH161" s="112"/>
      <c r="AI161" s="112"/>
      <c r="AJ161" s="112"/>
      <c r="AK161" s="112"/>
      <c r="AL161" s="112"/>
      <c r="AM161" s="112"/>
      <c r="AN161" s="112"/>
      <c r="AO161" s="112"/>
      <c r="AP161" s="112"/>
      <c r="AQ161" s="112"/>
      <c r="AR161" s="112"/>
      <c r="AS161" s="112"/>
      <c r="AT161" s="112"/>
      <c r="AU161" s="112"/>
      <c r="AV161" s="112"/>
      <c r="AW161" s="112"/>
      <c r="AX161" s="112"/>
      <c r="AY161" s="112"/>
      <c r="AZ161" s="112"/>
      <c r="BA161" s="112"/>
      <c r="BB161" s="112"/>
      <c r="BC161" s="112"/>
      <c r="BD161" s="112"/>
      <c r="BE161" s="112"/>
      <c r="BF161" s="112"/>
      <c r="BG161" s="112"/>
      <c r="BH161" s="112"/>
      <c r="BI161" s="112"/>
      <c r="BJ161" s="112"/>
      <c r="BK161" s="112"/>
      <c r="BL161" s="112"/>
    </row>
    <row r="162" spans="1:64">
      <c r="A162" s="10"/>
      <c r="B162" s="10"/>
      <c r="C162" s="112"/>
      <c r="D162" s="112"/>
      <c r="E162" s="112"/>
      <c r="F162" s="108"/>
      <c r="G162" s="108"/>
      <c r="H162" s="112"/>
      <c r="I162" s="112"/>
      <c r="J162" s="112"/>
      <c r="K162" s="112"/>
      <c r="L162" s="112"/>
      <c r="M162" s="131"/>
      <c r="N162" s="132"/>
      <c r="O162" s="132"/>
      <c r="P162" s="132"/>
      <c r="Q162" s="133"/>
      <c r="R162" s="112"/>
      <c r="S162" s="112"/>
      <c r="T162" s="112"/>
      <c r="U162" s="112"/>
      <c r="V162" s="112"/>
      <c r="W162" s="134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  <c r="AH162" s="112"/>
      <c r="AI162" s="112"/>
      <c r="AJ162" s="112"/>
      <c r="AK162" s="112"/>
      <c r="AL162" s="112"/>
      <c r="AM162" s="112"/>
      <c r="AN162" s="112"/>
      <c r="AO162" s="112"/>
      <c r="AP162" s="112"/>
      <c r="AQ162" s="112"/>
      <c r="AR162" s="112"/>
      <c r="AS162" s="112"/>
      <c r="AT162" s="112"/>
      <c r="AU162" s="112"/>
      <c r="AV162" s="112"/>
      <c r="AW162" s="112"/>
      <c r="AX162" s="112"/>
      <c r="AY162" s="112"/>
      <c r="AZ162" s="112"/>
      <c r="BA162" s="112"/>
      <c r="BB162" s="112"/>
      <c r="BC162" s="112"/>
      <c r="BD162" s="112"/>
      <c r="BE162" s="112"/>
      <c r="BF162" s="112"/>
      <c r="BG162" s="112"/>
      <c r="BH162" s="112"/>
      <c r="BI162" s="112"/>
      <c r="BJ162" s="112"/>
      <c r="BK162" s="112"/>
      <c r="BL162" s="112"/>
    </row>
    <row r="163" spans="1:64">
      <c r="A163" s="10"/>
      <c r="B163" s="10"/>
      <c r="C163" s="112"/>
      <c r="D163" s="112"/>
      <c r="E163" s="112"/>
      <c r="F163" s="108"/>
      <c r="G163" s="108"/>
      <c r="H163" s="112"/>
      <c r="I163" s="112"/>
      <c r="J163" s="112"/>
      <c r="K163" s="112"/>
      <c r="L163" s="112"/>
      <c r="M163" s="131"/>
      <c r="N163" s="132"/>
      <c r="O163" s="132"/>
      <c r="P163" s="132"/>
      <c r="Q163" s="133"/>
      <c r="R163" s="112"/>
      <c r="S163" s="112"/>
      <c r="T163" s="112"/>
      <c r="U163" s="112"/>
      <c r="V163" s="112"/>
      <c r="W163" s="134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2"/>
      <c r="AQ163" s="112"/>
      <c r="AR163" s="112"/>
      <c r="AS163" s="112"/>
      <c r="AT163" s="112"/>
      <c r="AU163" s="112"/>
      <c r="AV163" s="112"/>
      <c r="AW163" s="112"/>
      <c r="AX163" s="112"/>
      <c r="AY163" s="112"/>
      <c r="AZ163" s="112"/>
      <c r="BA163" s="112"/>
      <c r="BB163" s="112"/>
      <c r="BC163" s="112"/>
      <c r="BD163" s="112"/>
      <c r="BE163" s="112"/>
      <c r="BF163" s="112"/>
      <c r="BG163" s="112"/>
      <c r="BH163" s="112"/>
      <c r="BI163" s="112"/>
      <c r="BJ163" s="112"/>
      <c r="BK163" s="112"/>
      <c r="BL163" s="112"/>
    </row>
    <row r="164" spans="1:64">
      <c r="A164" s="10"/>
      <c r="B164" s="10"/>
      <c r="C164" s="112"/>
      <c r="D164" s="112"/>
      <c r="E164" s="112"/>
      <c r="F164" s="108"/>
      <c r="G164" s="108"/>
      <c r="H164" s="112"/>
      <c r="I164" s="112"/>
      <c r="J164" s="112"/>
      <c r="K164" s="112"/>
      <c r="L164" s="112"/>
      <c r="M164" s="131"/>
      <c r="N164" s="132"/>
      <c r="O164" s="132"/>
      <c r="P164" s="132"/>
      <c r="Q164" s="133"/>
      <c r="R164" s="112"/>
      <c r="S164" s="112"/>
      <c r="T164" s="112"/>
      <c r="U164" s="112"/>
      <c r="V164" s="112"/>
      <c r="W164" s="134"/>
      <c r="X164" s="112"/>
      <c r="Y164" s="112"/>
      <c r="Z164" s="112"/>
      <c r="AA164" s="112"/>
      <c r="AB164" s="112"/>
      <c r="AC164" s="112"/>
      <c r="AD164" s="112"/>
      <c r="AE164" s="112"/>
      <c r="AF164" s="112"/>
      <c r="AG164" s="112"/>
      <c r="AH164" s="112"/>
      <c r="AI164" s="112"/>
      <c r="AJ164" s="112"/>
      <c r="AK164" s="112"/>
      <c r="AL164" s="112"/>
      <c r="AM164" s="112"/>
      <c r="AN164" s="112"/>
      <c r="AO164" s="112"/>
      <c r="AP164" s="112"/>
      <c r="AQ164" s="112"/>
      <c r="AR164" s="112"/>
      <c r="AS164" s="112"/>
      <c r="AT164" s="112"/>
      <c r="AU164" s="112"/>
      <c r="AV164" s="112"/>
      <c r="AW164" s="112"/>
      <c r="AX164" s="112"/>
      <c r="AY164" s="112"/>
      <c r="AZ164" s="112"/>
      <c r="BA164" s="112"/>
      <c r="BB164" s="112"/>
      <c r="BC164" s="112"/>
      <c r="BD164" s="112"/>
      <c r="BE164" s="112"/>
      <c r="BF164" s="112"/>
      <c r="BG164" s="112"/>
      <c r="BH164" s="112"/>
      <c r="BI164" s="112"/>
      <c r="BJ164" s="112"/>
      <c r="BK164" s="112"/>
      <c r="BL164" s="112"/>
    </row>
    <row r="165" spans="1:64">
      <c r="A165" s="10"/>
      <c r="B165" s="10"/>
      <c r="C165" s="112"/>
      <c r="D165" s="112"/>
      <c r="E165" s="112"/>
      <c r="F165" s="108"/>
      <c r="G165" s="108"/>
      <c r="H165" s="112"/>
      <c r="I165" s="112"/>
      <c r="J165" s="112"/>
      <c r="K165" s="112"/>
      <c r="L165" s="112"/>
      <c r="M165" s="131"/>
      <c r="N165" s="132"/>
      <c r="O165" s="132"/>
      <c r="P165" s="132"/>
      <c r="Q165" s="133"/>
      <c r="R165" s="112"/>
      <c r="S165" s="112"/>
      <c r="T165" s="112"/>
      <c r="U165" s="112"/>
      <c r="V165" s="112"/>
      <c r="W165" s="134"/>
      <c r="X165" s="112"/>
      <c r="Y165" s="112"/>
      <c r="Z165" s="112"/>
      <c r="AA165" s="112"/>
      <c r="AB165" s="112"/>
      <c r="AC165" s="112"/>
      <c r="AD165" s="112"/>
      <c r="AE165" s="112"/>
      <c r="AF165" s="112"/>
      <c r="AG165" s="112"/>
      <c r="AH165" s="112"/>
      <c r="AI165" s="112"/>
      <c r="AJ165" s="112"/>
      <c r="AK165" s="112"/>
      <c r="AL165" s="112"/>
      <c r="AM165" s="112"/>
      <c r="AN165" s="112"/>
      <c r="AO165" s="112"/>
      <c r="AP165" s="112"/>
      <c r="AQ165" s="112"/>
      <c r="AR165" s="112"/>
      <c r="AS165" s="112"/>
      <c r="AT165" s="112"/>
      <c r="AU165" s="112"/>
      <c r="AV165" s="112"/>
      <c r="AW165" s="112"/>
      <c r="AX165" s="112"/>
      <c r="AY165" s="112"/>
      <c r="AZ165" s="112"/>
      <c r="BA165" s="112"/>
      <c r="BB165" s="112"/>
      <c r="BC165" s="112"/>
      <c r="BD165" s="112"/>
      <c r="BE165" s="112"/>
      <c r="BF165" s="112"/>
      <c r="BG165" s="112"/>
      <c r="BH165" s="112"/>
      <c r="BI165" s="112"/>
      <c r="BJ165" s="112"/>
      <c r="BK165" s="112"/>
      <c r="BL165" s="112"/>
    </row>
    <row r="166" spans="1:64">
      <c r="A166" s="10"/>
      <c r="B166" s="10"/>
      <c r="C166" s="112"/>
      <c r="D166" s="112"/>
      <c r="E166" s="112"/>
      <c r="F166" s="108"/>
      <c r="G166" s="108"/>
      <c r="H166" s="112"/>
      <c r="I166" s="112"/>
      <c r="J166" s="112"/>
      <c r="K166" s="112"/>
      <c r="L166" s="112"/>
      <c r="M166" s="131"/>
      <c r="N166" s="132"/>
      <c r="O166" s="132"/>
      <c r="P166" s="132"/>
      <c r="Q166" s="133"/>
      <c r="R166" s="112"/>
      <c r="S166" s="112"/>
      <c r="T166" s="112"/>
      <c r="U166" s="112"/>
      <c r="V166" s="112"/>
      <c r="W166" s="134"/>
      <c r="X166" s="112"/>
      <c r="Y166" s="112"/>
      <c r="Z166" s="112"/>
      <c r="AA166" s="112"/>
      <c r="AB166" s="112"/>
      <c r="AC166" s="112"/>
      <c r="AD166" s="112"/>
      <c r="AE166" s="112"/>
      <c r="AF166" s="112"/>
      <c r="AG166" s="112"/>
      <c r="AH166" s="112"/>
      <c r="AI166" s="112"/>
      <c r="AJ166" s="112"/>
      <c r="AK166" s="112"/>
      <c r="AL166" s="112"/>
      <c r="AM166" s="112"/>
      <c r="AN166" s="112"/>
      <c r="AO166" s="112"/>
      <c r="AP166" s="112"/>
      <c r="AQ166" s="112"/>
      <c r="AR166" s="112"/>
      <c r="AS166" s="112"/>
      <c r="AT166" s="112"/>
      <c r="AU166" s="112"/>
      <c r="AV166" s="112"/>
      <c r="AW166" s="112"/>
      <c r="AX166" s="112"/>
      <c r="AY166" s="112"/>
      <c r="AZ166" s="112"/>
      <c r="BA166" s="112"/>
      <c r="BB166" s="112"/>
      <c r="BC166" s="112"/>
      <c r="BD166" s="112"/>
      <c r="BE166" s="112"/>
      <c r="BF166" s="112"/>
      <c r="BG166" s="112"/>
      <c r="BH166" s="112"/>
      <c r="BI166" s="112"/>
      <c r="BJ166" s="112"/>
      <c r="BK166" s="112"/>
      <c r="BL166" s="112"/>
    </row>
    <row r="167" spans="1:64">
      <c r="A167" s="10"/>
      <c r="B167" s="10"/>
      <c r="C167" s="112"/>
      <c r="D167" s="112"/>
      <c r="E167" s="112"/>
      <c r="F167" s="108"/>
      <c r="G167" s="108"/>
      <c r="H167" s="112"/>
      <c r="I167" s="112"/>
      <c r="J167" s="112"/>
      <c r="K167" s="112"/>
      <c r="L167" s="112"/>
      <c r="M167" s="131"/>
      <c r="N167" s="132"/>
      <c r="O167" s="132"/>
      <c r="P167" s="132"/>
      <c r="Q167" s="133"/>
      <c r="R167" s="112"/>
      <c r="S167" s="112"/>
      <c r="T167" s="112"/>
      <c r="U167" s="112"/>
      <c r="V167" s="112"/>
      <c r="W167" s="134"/>
      <c r="X167" s="112"/>
      <c r="Y167" s="112"/>
      <c r="Z167" s="112"/>
      <c r="AA167" s="112"/>
      <c r="AB167" s="112"/>
      <c r="AC167" s="112"/>
      <c r="AD167" s="112"/>
      <c r="AE167" s="112"/>
      <c r="AF167" s="112"/>
      <c r="AG167" s="112"/>
      <c r="AH167" s="112"/>
      <c r="AI167" s="112"/>
      <c r="AJ167" s="112"/>
      <c r="AK167" s="112"/>
      <c r="AL167" s="112"/>
      <c r="AM167" s="112"/>
      <c r="AN167" s="112"/>
      <c r="AO167" s="112"/>
      <c r="AP167" s="112"/>
      <c r="AQ167" s="112"/>
      <c r="AR167" s="112"/>
      <c r="AS167" s="112"/>
      <c r="AT167" s="112"/>
      <c r="AU167" s="112"/>
      <c r="AV167" s="112"/>
      <c r="AW167" s="112"/>
      <c r="AX167" s="112"/>
      <c r="AY167" s="112"/>
      <c r="AZ167" s="112"/>
      <c r="BA167" s="112"/>
      <c r="BB167" s="112"/>
      <c r="BC167" s="112"/>
      <c r="BD167" s="112"/>
      <c r="BE167" s="112"/>
      <c r="BF167" s="112"/>
      <c r="BG167" s="112"/>
      <c r="BH167" s="112"/>
      <c r="BI167" s="112"/>
      <c r="BJ167" s="112"/>
      <c r="BK167" s="112"/>
      <c r="BL167" s="112"/>
    </row>
    <row r="168" spans="1:64">
      <c r="A168" s="10"/>
      <c r="B168" s="10"/>
      <c r="C168" s="112"/>
      <c r="D168" s="112"/>
      <c r="E168" s="112"/>
      <c r="F168" s="108"/>
      <c r="G168" s="108"/>
      <c r="H168" s="112"/>
      <c r="I168" s="112"/>
      <c r="J168" s="112"/>
      <c r="K168" s="112"/>
      <c r="L168" s="112"/>
      <c r="M168" s="131"/>
      <c r="N168" s="132"/>
      <c r="O168" s="132"/>
      <c r="P168" s="132"/>
      <c r="Q168" s="133"/>
      <c r="R168" s="112"/>
      <c r="S168" s="112"/>
      <c r="T168" s="112"/>
      <c r="U168" s="112"/>
      <c r="V168" s="112"/>
      <c r="W168" s="134"/>
      <c r="X168" s="112"/>
      <c r="Y168" s="112"/>
      <c r="Z168" s="112"/>
      <c r="AA168" s="112"/>
      <c r="AB168" s="112"/>
      <c r="AC168" s="112"/>
      <c r="AD168" s="112"/>
      <c r="AE168" s="112"/>
      <c r="AF168" s="112"/>
      <c r="AG168" s="112"/>
      <c r="AH168" s="112"/>
      <c r="AI168" s="112"/>
      <c r="AJ168" s="112"/>
      <c r="AK168" s="112"/>
      <c r="AL168" s="112"/>
      <c r="AM168" s="112"/>
      <c r="AN168" s="112"/>
      <c r="AO168" s="112"/>
      <c r="AP168" s="112"/>
      <c r="AQ168" s="112"/>
      <c r="AR168" s="112"/>
      <c r="AS168" s="112"/>
      <c r="AT168" s="112"/>
      <c r="AU168" s="112"/>
      <c r="AV168" s="112"/>
      <c r="AW168" s="112"/>
      <c r="AX168" s="112"/>
      <c r="AY168" s="112"/>
      <c r="AZ168" s="112"/>
      <c r="BA168" s="112"/>
      <c r="BB168" s="112"/>
      <c r="BC168" s="112"/>
      <c r="BD168" s="112"/>
      <c r="BE168" s="112"/>
      <c r="BF168" s="112"/>
      <c r="BG168" s="112"/>
      <c r="BH168" s="112"/>
      <c r="BI168" s="112"/>
      <c r="BJ168" s="112"/>
      <c r="BK168" s="112"/>
      <c r="BL168" s="112"/>
    </row>
    <row r="169" spans="1:64">
      <c r="A169" s="10"/>
      <c r="B169" s="10"/>
      <c r="C169" s="112"/>
      <c r="D169" s="112"/>
      <c r="E169" s="112"/>
      <c r="F169" s="108"/>
      <c r="G169" s="108"/>
      <c r="H169" s="112"/>
      <c r="I169" s="112"/>
      <c r="J169" s="112"/>
      <c r="K169" s="112"/>
      <c r="L169" s="112"/>
      <c r="M169" s="131"/>
      <c r="N169" s="132"/>
      <c r="O169" s="132"/>
      <c r="P169" s="132"/>
      <c r="Q169" s="133"/>
      <c r="R169" s="112"/>
      <c r="S169" s="112"/>
      <c r="T169" s="112"/>
      <c r="U169" s="112"/>
      <c r="V169" s="112"/>
      <c r="W169" s="134"/>
      <c r="X169" s="112"/>
      <c r="Y169" s="112"/>
      <c r="Z169" s="112"/>
      <c r="AA169" s="112"/>
      <c r="AB169" s="112"/>
      <c r="AC169" s="112"/>
      <c r="AD169" s="112"/>
      <c r="AE169" s="112"/>
      <c r="AF169" s="112"/>
      <c r="AG169" s="112"/>
      <c r="AH169" s="112"/>
      <c r="AI169" s="112"/>
      <c r="AJ169" s="112"/>
      <c r="AK169" s="112"/>
      <c r="AL169" s="112"/>
      <c r="AM169" s="112"/>
      <c r="AN169" s="112"/>
      <c r="AO169" s="112"/>
      <c r="AP169" s="112"/>
      <c r="AQ169" s="112"/>
      <c r="AR169" s="112"/>
      <c r="AS169" s="112"/>
      <c r="AT169" s="112"/>
      <c r="AU169" s="112"/>
      <c r="AV169" s="112"/>
      <c r="AW169" s="112"/>
      <c r="AX169" s="112"/>
      <c r="AY169" s="112"/>
      <c r="AZ169" s="112"/>
      <c r="BA169" s="112"/>
      <c r="BB169" s="112"/>
      <c r="BC169" s="112"/>
      <c r="BD169" s="112"/>
      <c r="BE169" s="112"/>
      <c r="BF169" s="112"/>
      <c r="BG169" s="112"/>
      <c r="BH169" s="112"/>
      <c r="BI169" s="112"/>
      <c r="BJ169" s="112"/>
      <c r="BK169" s="112"/>
      <c r="BL169" s="112"/>
    </row>
    <row r="170" spans="1:64">
      <c r="A170" s="10"/>
      <c r="B170" s="10"/>
      <c r="C170" s="112"/>
      <c r="D170" s="112"/>
      <c r="E170" s="112"/>
      <c r="F170" s="108"/>
      <c r="G170" s="108"/>
      <c r="H170" s="112"/>
      <c r="I170" s="112"/>
      <c r="J170" s="112"/>
      <c r="K170" s="112"/>
      <c r="L170" s="112"/>
      <c r="M170" s="131"/>
      <c r="N170" s="132"/>
      <c r="O170" s="132"/>
      <c r="P170" s="132"/>
      <c r="Q170" s="133"/>
      <c r="R170" s="112"/>
      <c r="S170" s="112"/>
      <c r="T170" s="112"/>
      <c r="U170" s="112"/>
      <c r="V170" s="112"/>
      <c r="W170" s="134"/>
      <c r="X170" s="112"/>
      <c r="Y170" s="112"/>
      <c r="Z170" s="112"/>
      <c r="AA170" s="112"/>
      <c r="AB170" s="112"/>
      <c r="AC170" s="112"/>
      <c r="AD170" s="112"/>
      <c r="AE170" s="112"/>
      <c r="AF170" s="112"/>
      <c r="AG170" s="112"/>
      <c r="AH170" s="112"/>
      <c r="AI170" s="112"/>
      <c r="AJ170" s="112"/>
      <c r="AK170" s="112"/>
      <c r="AL170" s="112"/>
      <c r="AM170" s="112"/>
      <c r="AN170" s="112"/>
      <c r="AO170" s="112"/>
      <c r="AP170" s="112"/>
      <c r="AQ170" s="112"/>
      <c r="AR170" s="112"/>
      <c r="AS170" s="112"/>
      <c r="AT170" s="112"/>
      <c r="AU170" s="112"/>
      <c r="AV170" s="112"/>
      <c r="AW170" s="112"/>
      <c r="AX170" s="112"/>
      <c r="AY170" s="112"/>
      <c r="AZ170" s="112"/>
      <c r="BA170" s="112"/>
      <c r="BB170" s="112"/>
      <c r="BC170" s="112"/>
      <c r="BD170" s="112"/>
      <c r="BE170" s="112"/>
      <c r="BF170" s="112"/>
      <c r="BG170" s="112"/>
      <c r="BH170" s="112"/>
      <c r="BI170" s="112"/>
      <c r="BJ170" s="112"/>
      <c r="BK170" s="112"/>
      <c r="BL170" s="112"/>
    </row>
    <row r="171" spans="1:64">
      <c r="A171" s="10"/>
      <c r="B171" s="10"/>
      <c r="C171" s="112"/>
      <c r="D171" s="112"/>
      <c r="E171" s="112"/>
      <c r="F171" s="108"/>
      <c r="G171" s="108"/>
      <c r="H171" s="112"/>
      <c r="I171" s="112"/>
      <c r="J171" s="112"/>
      <c r="K171" s="112"/>
      <c r="L171" s="112"/>
      <c r="M171" s="131"/>
      <c r="N171" s="132"/>
      <c r="O171" s="132"/>
      <c r="P171" s="132"/>
      <c r="Q171" s="133"/>
      <c r="R171" s="112"/>
      <c r="S171" s="112"/>
      <c r="T171" s="112"/>
      <c r="U171" s="112"/>
      <c r="V171" s="112"/>
      <c r="W171" s="134"/>
      <c r="X171" s="112"/>
      <c r="Y171" s="112"/>
      <c r="Z171" s="112"/>
      <c r="AA171" s="112"/>
      <c r="AB171" s="112"/>
      <c r="AC171" s="112"/>
      <c r="AD171" s="112"/>
      <c r="AE171" s="112"/>
      <c r="AF171" s="112"/>
      <c r="AG171" s="112"/>
      <c r="AH171" s="112"/>
      <c r="AI171" s="112"/>
      <c r="AJ171" s="112"/>
      <c r="AK171" s="112"/>
      <c r="AL171" s="112"/>
      <c r="AM171" s="112"/>
      <c r="AN171" s="112"/>
      <c r="AO171" s="112"/>
      <c r="AP171" s="112"/>
      <c r="AQ171" s="112"/>
      <c r="AR171" s="112"/>
      <c r="AS171" s="112"/>
      <c r="AT171" s="112"/>
      <c r="AU171" s="112"/>
      <c r="AV171" s="112"/>
      <c r="AW171" s="112"/>
      <c r="AX171" s="112"/>
      <c r="AY171" s="112"/>
      <c r="AZ171" s="112"/>
      <c r="BA171" s="112"/>
      <c r="BB171" s="112"/>
      <c r="BC171" s="112"/>
      <c r="BD171" s="112"/>
      <c r="BE171" s="112"/>
      <c r="BF171" s="112"/>
      <c r="BG171" s="112"/>
      <c r="BH171" s="112"/>
      <c r="BI171" s="112"/>
      <c r="BJ171" s="112"/>
      <c r="BK171" s="112"/>
      <c r="BL171" s="112"/>
    </row>
    <row r="172" spans="1:64">
      <c r="A172" s="10"/>
      <c r="B172" s="10"/>
      <c r="C172" s="112"/>
      <c r="D172" s="112"/>
      <c r="E172" s="112"/>
      <c r="F172" s="108"/>
      <c r="G172" s="108"/>
      <c r="H172" s="112"/>
      <c r="I172" s="112"/>
      <c r="J172" s="112"/>
      <c r="K172" s="112"/>
      <c r="L172" s="112"/>
      <c r="M172" s="131"/>
      <c r="N172" s="132"/>
      <c r="O172" s="132"/>
      <c r="P172" s="132"/>
      <c r="Q172" s="133"/>
      <c r="R172" s="112"/>
      <c r="S172" s="112"/>
      <c r="T172" s="112"/>
      <c r="U172" s="112"/>
      <c r="V172" s="112"/>
      <c r="W172" s="134"/>
      <c r="X172" s="112"/>
      <c r="Y172" s="112"/>
      <c r="Z172" s="112"/>
      <c r="AA172" s="112"/>
      <c r="AB172" s="112"/>
      <c r="AC172" s="112"/>
      <c r="AD172" s="112"/>
      <c r="AE172" s="112"/>
      <c r="AF172" s="112"/>
      <c r="AG172" s="112"/>
      <c r="AH172" s="112"/>
      <c r="AI172" s="112"/>
      <c r="AJ172" s="112"/>
      <c r="AK172" s="112"/>
      <c r="AL172" s="112"/>
      <c r="AM172" s="112"/>
      <c r="AN172" s="112"/>
      <c r="AO172" s="112"/>
      <c r="AP172" s="112"/>
      <c r="AQ172" s="112"/>
      <c r="AR172" s="112"/>
      <c r="AS172" s="112"/>
      <c r="AT172" s="112"/>
      <c r="AU172" s="112"/>
      <c r="AV172" s="112"/>
      <c r="AW172" s="112"/>
      <c r="AX172" s="112"/>
      <c r="AY172" s="112"/>
      <c r="AZ172" s="112"/>
      <c r="BA172" s="112"/>
      <c r="BB172" s="112"/>
      <c r="BC172" s="112"/>
      <c r="BD172" s="112"/>
      <c r="BE172" s="112"/>
      <c r="BF172" s="112"/>
      <c r="BG172" s="112"/>
      <c r="BH172" s="112"/>
      <c r="BI172" s="112"/>
      <c r="BJ172" s="112"/>
      <c r="BK172" s="112"/>
      <c r="BL172" s="112"/>
    </row>
    <row r="173" spans="1:64">
      <c r="A173" s="10"/>
      <c r="B173" s="10"/>
      <c r="C173" s="112"/>
      <c r="D173" s="112"/>
      <c r="E173" s="112"/>
      <c r="F173" s="108"/>
      <c r="G173" s="108"/>
      <c r="H173" s="112"/>
      <c r="I173" s="112"/>
      <c r="J173" s="112"/>
      <c r="K173" s="112"/>
      <c r="L173" s="112"/>
      <c r="M173" s="131"/>
      <c r="N173" s="132"/>
      <c r="O173" s="132"/>
      <c r="P173" s="132"/>
      <c r="Q173" s="133"/>
      <c r="R173" s="112"/>
      <c r="S173" s="112"/>
      <c r="T173" s="112"/>
      <c r="U173" s="112"/>
      <c r="V173" s="112"/>
      <c r="W173" s="134"/>
      <c r="X173" s="112"/>
      <c r="Y173" s="112"/>
      <c r="Z173" s="112"/>
      <c r="AA173" s="112"/>
      <c r="AB173" s="112"/>
      <c r="AC173" s="112"/>
      <c r="AD173" s="112"/>
      <c r="AE173" s="112"/>
      <c r="AF173" s="112"/>
      <c r="AG173" s="112"/>
      <c r="AH173" s="112"/>
      <c r="AI173" s="112"/>
      <c r="AJ173" s="112"/>
      <c r="AK173" s="112"/>
      <c r="AL173" s="112"/>
      <c r="AM173" s="112"/>
      <c r="AN173" s="112"/>
      <c r="AO173" s="112"/>
      <c r="AP173" s="112"/>
      <c r="AQ173" s="112"/>
      <c r="AR173" s="112"/>
      <c r="AS173" s="112"/>
      <c r="AT173" s="112"/>
      <c r="AU173" s="112"/>
      <c r="AV173" s="112"/>
      <c r="AW173" s="112"/>
      <c r="AX173" s="112"/>
      <c r="AY173" s="112"/>
      <c r="AZ173" s="112"/>
      <c r="BA173" s="112"/>
      <c r="BB173" s="112"/>
      <c r="BC173" s="112"/>
      <c r="BD173" s="112"/>
      <c r="BE173" s="112"/>
      <c r="BF173" s="112"/>
      <c r="BG173" s="112"/>
      <c r="BH173" s="112"/>
      <c r="BI173" s="112"/>
      <c r="BJ173" s="112"/>
      <c r="BK173" s="112"/>
      <c r="BL173" s="112"/>
    </row>
    <row r="174" spans="1:64">
      <c r="A174" s="10"/>
      <c r="B174" s="10"/>
      <c r="C174" s="112"/>
      <c r="D174" s="112"/>
      <c r="E174" s="112"/>
      <c r="F174" s="108"/>
      <c r="G174" s="108"/>
      <c r="H174" s="112"/>
      <c r="I174" s="112"/>
      <c r="J174" s="112"/>
      <c r="K174" s="112"/>
      <c r="L174" s="112"/>
      <c r="M174" s="131"/>
      <c r="N174" s="132"/>
      <c r="O174" s="132"/>
      <c r="P174" s="132"/>
      <c r="Q174" s="133"/>
      <c r="R174" s="112"/>
      <c r="S174" s="112"/>
      <c r="T174" s="112"/>
      <c r="U174" s="112"/>
      <c r="V174" s="112"/>
      <c r="W174" s="134"/>
      <c r="X174" s="112"/>
      <c r="Y174" s="112"/>
      <c r="Z174" s="112"/>
      <c r="AA174" s="112"/>
      <c r="AB174" s="112"/>
      <c r="AC174" s="112"/>
      <c r="AD174" s="112"/>
      <c r="AE174" s="112"/>
      <c r="AF174" s="112"/>
      <c r="AG174" s="112"/>
      <c r="AH174" s="112"/>
      <c r="AI174" s="112"/>
      <c r="AJ174" s="112"/>
      <c r="AK174" s="112"/>
      <c r="AL174" s="112"/>
      <c r="AM174" s="112"/>
      <c r="AN174" s="112"/>
      <c r="AO174" s="112"/>
      <c r="AP174" s="112"/>
      <c r="AQ174" s="112"/>
      <c r="AR174" s="112"/>
      <c r="AS174" s="112"/>
      <c r="AT174" s="112"/>
      <c r="AU174" s="112"/>
      <c r="AV174" s="112"/>
      <c r="AW174" s="112"/>
      <c r="AX174" s="112"/>
      <c r="AY174" s="112"/>
      <c r="AZ174" s="112"/>
      <c r="BA174" s="112"/>
      <c r="BB174" s="112"/>
      <c r="BC174" s="112"/>
      <c r="BD174" s="112"/>
      <c r="BE174" s="112"/>
      <c r="BF174" s="112"/>
      <c r="BG174" s="112"/>
      <c r="BH174" s="112"/>
      <c r="BI174" s="112"/>
      <c r="BJ174" s="112"/>
      <c r="BK174" s="112"/>
      <c r="BL174" s="112"/>
    </row>
    <row r="175" spans="1:64">
      <c r="A175" s="10"/>
      <c r="B175" s="10"/>
      <c r="C175" s="112"/>
      <c r="D175" s="112"/>
      <c r="E175" s="112"/>
      <c r="F175" s="108"/>
      <c r="G175" s="108"/>
      <c r="H175" s="112"/>
      <c r="I175" s="112"/>
      <c r="J175" s="112"/>
      <c r="K175" s="112"/>
      <c r="L175" s="112"/>
      <c r="M175" s="131"/>
      <c r="N175" s="132"/>
      <c r="O175" s="132"/>
      <c r="P175" s="132"/>
      <c r="Q175" s="133"/>
      <c r="R175" s="112"/>
      <c r="S175" s="112"/>
      <c r="T175" s="112"/>
      <c r="U175" s="112"/>
      <c r="V175" s="112"/>
      <c r="W175" s="134"/>
      <c r="X175" s="112"/>
      <c r="Y175" s="112"/>
      <c r="Z175" s="112"/>
      <c r="AA175" s="112"/>
      <c r="AB175" s="112"/>
      <c r="AC175" s="112"/>
      <c r="AD175" s="112"/>
      <c r="AE175" s="112"/>
      <c r="AF175" s="112"/>
      <c r="AG175" s="112"/>
      <c r="AH175" s="112"/>
      <c r="AI175" s="112"/>
      <c r="AJ175" s="112"/>
      <c r="AK175" s="112"/>
      <c r="AL175" s="112"/>
      <c r="AM175" s="112"/>
      <c r="AN175" s="112"/>
      <c r="AO175" s="112"/>
      <c r="AP175" s="112"/>
      <c r="AQ175" s="112"/>
      <c r="AR175" s="112"/>
      <c r="AS175" s="112"/>
      <c r="AT175" s="112"/>
      <c r="AU175" s="112"/>
      <c r="AV175" s="112"/>
      <c r="AW175" s="112"/>
      <c r="AX175" s="112"/>
      <c r="AY175" s="112"/>
      <c r="AZ175" s="112"/>
      <c r="BA175" s="112"/>
      <c r="BB175" s="112"/>
      <c r="BC175" s="112"/>
      <c r="BD175" s="112"/>
      <c r="BE175" s="112"/>
      <c r="BF175" s="112"/>
      <c r="BG175" s="112"/>
      <c r="BH175" s="112"/>
      <c r="BI175" s="112"/>
      <c r="BJ175" s="112"/>
      <c r="BK175" s="112"/>
      <c r="BL175" s="112"/>
    </row>
    <row r="176" spans="1:64">
      <c r="A176" s="10"/>
      <c r="B176" s="10"/>
      <c r="C176" s="112"/>
      <c r="D176" s="112"/>
      <c r="E176" s="112"/>
      <c r="F176" s="108"/>
      <c r="G176" s="108"/>
      <c r="H176" s="112"/>
      <c r="I176" s="112"/>
      <c r="J176" s="112"/>
      <c r="K176" s="112"/>
      <c r="L176" s="112"/>
      <c r="M176" s="131"/>
      <c r="N176" s="132"/>
      <c r="O176" s="132"/>
      <c r="P176" s="132"/>
      <c r="Q176" s="133"/>
      <c r="R176" s="112"/>
      <c r="S176" s="112"/>
      <c r="T176" s="112"/>
      <c r="U176" s="112"/>
      <c r="V176" s="112"/>
      <c r="W176" s="134"/>
      <c r="X176" s="112"/>
      <c r="Y176" s="112"/>
      <c r="Z176" s="112"/>
      <c r="AA176" s="112"/>
      <c r="AB176" s="112"/>
      <c r="AC176" s="112"/>
      <c r="AD176" s="112"/>
      <c r="AE176" s="112"/>
      <c r="AF176" s="112"/>
      <c r="AG176" s="112"/>
      <c r="AH176" s="112"/>
      <c r="AI176" s="112"/>
      <c r="AJ176" s="112"/>
      <c r="AK176" s="112"/>
      <c r="AL176" s="112"/>
      <c r="AM176" s="112"/>
      <c r="AN176" s="112"/>
      <c r="AO176" s="112"/>
      <c r="AP176" s="112"/>
      <c r="AQ176" s="112"/>
      <c r="AR176" s="112"/>
      <c r="AS176" s="112"/>
      <c r="AT176" s="112"/>
      <c r="AU176" s="112"/>
      <c r="AV176" s="112"/>
      <c r="AW176" s="112"/>
      <c r="AX176" s="112"/>
      <c r="AY176" s="112"/>
      <c r="AZ176" s="112"/>
      <c r="BA176" s="112"/>
      <c r="BB176" s="112"/>
      <c r="BC176" s="112"/>
      <c r="BD176" s="112"/>
      <c r="BE176" s="112"/>
      <c r="BF176" s="112"/>
      <c r="BG176" s="112"/>
      <c r="BH176" s="112"/>
      <c r="BI176" s="112"/>
      <c r="BJ176" s="112"/>
      <c r="BK176" s="112"/>
      <c r="BL176" s="112"/>
    </row>
    <row r="177" spans="1:64">
      <c r="A177" s="10"/>
      <c r="B177" s="10"/>
      <c r="C177" s="112"/>
      <c r="D177" s="112"/>
      <c r="E177" s="112"/>
      <c r="F177" s="108"/>
      <c r="G177" s="108"/>
      <c r="H177" s="112"/>
      <c r="I177" s="112"/>
      <c r="J177" s="112"/>
      <c r="K177" s="112"/>
      <c r="L177" s="112"/>
      <c r="M177" s="131"/>
      <c r="N177" s="132"/>
      <c r="O177" s="132"/>
      <c r="P177" s="132"/>
      <c r="Q177" s="133"/>
      <c r="R177" s="112"/>
      <c r="S177" s="112"/>
      <c r="T177" s="112"/>
      <c r="U177" s="112"/>
      <c r="V177" s="112"/>
      <c r="W177" s="134"/>
      <c r="X177" s="112"/>
      <c r="Y177" s="112"/>
      <c r="Z177" s="112"/>
      <c r="AA177" s="112"/>
      <c r="AB177" s="112"/>
      <c r="AC177" s="112"/>
      <c r="AD177" s="112"/>
      <c r="AE177" s="112"/>
      <c r="AF177" s="112"/>
      <c r="AG177" s="112"/>
      <c r="AH177" s="112"/>
      <c r="AI177" s="112"/>
      <c r="AJ177" s="112"/>
      <c r="AK177" s="112"/>
      <c r="AL177" s="112"/>
      <c r="AM177" s="112"/>
      <c r="AN177" s="112"/>
      <c r="AO177" s="112"/>
      <c r="AP177" s="112"/>
      <c r="AQ177" s="112"/>
      <c r="AR177" s="112"/>
      <c r="AS177" s="112"/>
      <c r="AT177" s="112"/>
      <c r="AU177" s="112"/>
      <c r="AV177" s="112"/>
      <c r="AW177" s="112"/>
      <c r="AX177" s="112"/>
      <c r="AY177" s="112"/>
      <c r="AZ177" s="112"/>
      <c r="BA177" s="112"/>
      <c r="BB177" s="112"/>
      <c r="BC177" s="112"/>
      <c r="BD177" s="112"/>
      <c r="BE177" s="112"/>
      <c r="BF177" s="112"/>
      <c r="BG177" s="112"/>
      <c r="BH177" s="112"/>
      <c r="BI177" s="112"/>
      <c r="BJ177" s="112"/>
      <c r="BK177" s="112"/>
      <c r="BL177" s="112"/>
    </row>
    <row r="178" spans="1:64">
      <c r="A178" s="10"/>
      <c r="B178" s="10"/>
      <c r="C178" s="112"/>
      <c r="D178" s="112"/>
      <c r="E178" s="112"/>
      <c r="F178" s="108"/>
      <c r="G178" s="108"/>
      <c r="H178" s="112"/>
      <c r="I178" s="112"/>
      <c r="J178" s="112"/>
      <c r="K178" s="112"/>
      <c r="L178" s="112"/>
      <c r="M178" s="131"/>
      <c r="N178" s="132"/>
      <c r="O178" s="132"/>
      <c r="P178" s="132"/>
      <c r="Q178" s="133"/>
      <c r="R178" s="112"/>
      <c r="S178" s="112"/>
      <c r="T178" s="112"/>
      <c r="U178" s="112"/>
      <c r="V178" s="112"/>
      <c r="W178" s="134"/>
      <c r="X178" s="112"/>
      <c r="Y178" s="112"/>
      <c r="Z178" s="112"/>
      <c r="AA178" s="112"/>
      <c r="AB178" s="112"/>
      <c r="AC178" s="112"/>
      <c r="AD178" s="112"/>
      <c r="AE178" s="112"/>
      <c r="AF178" s="112"/>
      <c r="AG178" s="112"/>
      <c r="AH178" s="112"/>
      <c r="AI178" s="112"/>
      <c r="AJ178" s="112"/>
      <c r="AK178" s="112"/>
      <c r="AL178" s="112"/>
      <c r="AM178" s="112"/>
      <c r="AN178" s="112"/>
      <c r="AO178" s="112"/>
      <c r="AP178" s="112"/>
      <c r="AQ178" s="112"/>
      <c r="AR178" s="112"/>
      <c r="AS178" s="112"/>
      <c r="AT178" s="112"/>
      <c r="AU178" s="112"/>
      <c r="AV178" s="112"/>
      <c r="AW178" s="112"/>
      <c r="AX178" s="112"/>
      <c r="AY178" s="112"/>
      <c r="AZ178" s="112"/>
      <c r="BA178" s="112"/>
      <c r="BB178" s="112"/>
      <c r="BC178" s="112"/>
      <c r="BD178" s="112"/>
      <c r="BE178" s="112"/>
      <c r="BF178" s="112"/>
      <c r="BG178" s="112"/>
      <c r="BH178" s="112"/>
      <c r="BI178" s="112"/>
      <c r="BJ178" s="112"/>
      <c r="BK178" s="112"/>
      <c r="BL178" s="112"/>
    </row>
    <row r="179" spans="1:64">
      <c r="A179" s="10"/>
      <c r="B179" s="10"/>
      <c r="C179" s="112"/>
      <c r="D179" s="112"/>
      <c r="E179" s="112"/>
      <c r="F179" s="108"/>
      <c r="G179" s="108"/>
      <c r="H179" s="112"/>
      <c r="I179" s="112"/>
      <c r="J179" s="112"/>
      <c r="K179" s="112"/>
      <c r="L179" s="112"/>
      <c r="M179" s="131"/>
      <c r="N179" s="132"/>
      <c r="O179" s="132"/>
      <c r="P179" s="132"/>
      <c r="Q179" s="133"/>
      <c r="R179" s="112"/>
      <c r="S179" s="112"/>
      <c r="T179" s="112"/>
      <c r="U179" s="112"/>
      <c r="V179" s="112"/>
      <c r="W179" s="134"/>
      <c r="X179" s="112"/>
      <c r="Y179" s="112"/>
      <c r="Z179" s="112"/>
      <c r="AA179" s="112"/>
      <c r="AB179" s="112"/>
      <c r="AC179" s="112"/>
      <c r="AD179" s="112"/>
      <c r="AE179" s="112"/>
      <c r="AF179" s="112"/>
      <c r="AG179" s="112"/>
      <c r="AH179" s="112"/>
      <c r="AI179" s="112"/>
      <c r="AJ179" s="112"/>
      <c r="AK179" s="112"/>
      <c r="AL179" s="112"/>
      <c r="AM179" s="112"/>
      <c r="AN179" s="112"/>
      <c r="AO179" s="112"/>
      <c r="AP179" s="112"/>
      <c r="AQ179" s="112"/>
      <c r="AR179" s="112"/>
      <c r="AS179" s="112"/>
      <c r="AT179" s="112"/>
      <c r="AU179" s="112"/>
      <c r="AV179" s="112"/>
      <c r="AW179" s="112"/>
      <c r="AX179" s="112"/>
      <c r="AY179" s="112"/>
      <c r="AZ179" s="112"/>
      <c r="BA179" s="112"/>
      <c r="BB179" s="112"/>
      <c r="BC179" s="112"/>
      <c r="BD179" s="112"/>
      <c r="BE179" s="112"/>
      <c r="BF179" s="112"/>
      <c r="BG179" s="112"/>
      <c r="BH179" s="112"/>
      <c r="BI179" s="112"/>
      <c r="BJ179" s="112"/>
      <c r="BK179" s="112"/>
      <c r="BL179" s="112"/>
    </row>
    <row r="180" spans="1:64">
      <c r="A180" s="10"/>
      <c r="B180" s="10"/>
      <c r="C180" s="112"/>
      <c r="D180" s="112"/>
      <c r="E180" s="112"/>
      <c r="F180" s="108"/>
      <c r="G180" s="108"/>
      <c r="H180" s="112"/>
      <c r="I180" s="112"/>
      <c r="J180" s="112"/>
      <c r="K180" s="112"/>
      <c r="L180" s="112"/>
      <c r="M180" s="131"/>
      <c r="N180" s="132"/>
      <c r="O180" s="132"/>
      <c r="P180" s="132"/>
      <c r="Q180" s="133"/>
      <c r="R180" s="112"/>
      <c r="S180" s="112"/>
      <c r="T180" s="112"/>
      <c r="U180" s="112"/>
      <c r="V180" s="112"/>
      <c r="W180" s="134"/>
      <c r="X180" s="112"/>
      <c r="Y180" s="112"/>
      <c r="Z180" s="112"/>
      <c r="AA180" s="112"/>
      <c r="AB180" s="112"/>
      <c r="AC180" s="112"/>
      <c r="AD180" s="112"/>
      <c r="AE180" s="112"/>
      <c r="AF180" s="112"/>
      <c r="AG180" s="112"/>
      <c r="AH180" s="112"/>
      <c r="AI180" s="112"/>
      <c r="AJ180" s="112"/>
      <c r="AK180" s="112"/>
      <c r="AL180" s="112"/>
      <c r="AM180" s="112"/>
      <c r="AN180" s="112"/>
      <c r="AO180" s="112"/>
      <c r="AP180" s="112"/>
      <c r="AQ180" s="112"/>
      <c r="AR180" s="112"/>
      <c r="AS180" s="112"/>
      <c r="AT180" s="112"/>
      <c r="AU180" s="112"/>
      <c r="AV180" s="112"/>
      <c r="AW180" s="112"/>
      <c r="AX180" s="112"/>
      <c r="AY180" s="112"/>
      <c r="AZ180" s="112"/>
      <c r="BA180" s="112"/>
      <c r="BB180" s="112"/>
      <c r="BC180" s="112"/>
      <c r="BD180" s="112"/>
      <c r="BE180" s="112"/>
      <c r="BF180" s="112"/>
      <c r="BG180" s="112"/>
      <c r="BH180" s="112"/>
      <c r="BI180" s="112"/>
      <c r="BJ180" s="112"/>
      <c r="BK180" s="112"/>
      <c r="BL180" s="112"/>
    </row>
    <row r="181" spans="1:64">
      <c r="A181" s="10"/>
      <c r="B181" s="10"/>
      <c r="C181" s="112"/>
      <c r="D181" s="112"/>
      <c r="E181" s="112"/>
      <c r="F181" s="108"/>
      <c r="G181" s="108"/>
      <c r="H181" s="112"/>
      <c r="I181" s="112"/>
      <c r="J181" s="112"/>
      <c r="K181" s="112"/>
      <c r="L181" s="112"/>
      <c r="M181" s="131"/>
      <c r="N181" s="132"/>
      <c r="O181" s="132"/>
      <c r="P181" s="132"/>
      <c r="Q181" s="133"/>
      <c r="R181" s="112"/>
      <c r="S181" s="112"/>
      <c r="T181" s="112"/>
      <c r="U181" s="112"/>
      <c r="V181" s="112"/>
      <c r="W181" s="134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2"/>
      <c r="AK181" s="112"/>
      <c r="AL181" s="112"/>
      <c r="AM181" s="112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2"/>
      <c r="AY181" s="112"/>
      <c r="AZ181" s="112"/>
      <c r="BA181" s="112"/>
      <c r="BB181" s="112"/>
      <c r="BC181" s="112"/>
      <c r="BD181" s="112"/>
      <c r="BE181" s="112"/>
      <c r="BF181" s="112"/>
      <c r="BG181" s="112"/>
      <c r="BH181" s="112"/>
      <c r="BI181" s="112"/>
      <c r="BJ181" s="112"/>
      <c r="BK181" s="112"/>
      <c r="BL181" s="112"/>
    </row>
    <row r="182" spans="1:64">
      <c r="A182" s="10"/>
      <c r="B182" s="10"/>
      <c r="C182" s="112"/>
      <c r="D182" s="112"/>
      <c r="E182" s="112"/>
      <c r="F182" s="108"/>
      <c r="G182" s="108"/>
      <c r="H182" s="112"/>
      <c r="I182" s="112"/>
      <c r="J182" s="112"/>
      <c r="K182" s="112"/>
      <c r="L182" s="112"/>
      <c r="M182" s="131"/>
      <c r="N182" s="132"/>
      <c r="O182" s="132"/>
      <c r="P182" s="132"/>
      <c r="Q182" s="133"/>
      <c r="R182" s="112"/>
      <c r="S182" s="112"/>
      <c r="T182" s="112"/>
      <c r="U182" s="112"/>
      <c r="V182" s="112"/>
      <c r="W182" s="134"/>
      <c r="X182" s="112"/>
      <c r="Y182" s="112"/>
      <c r="Z182" s="112"/>
      <c r="AA182" s="112"/>
      <c r="AB182" s="112"/>
      <c r="AC182" s="112"/>
      <c r="AD182" s="112"/>
      <c r="AE182" s="112"/>
      <c r="AF182" s="112"/>
      <c r="AG182" s="112"/>
      <c r="AH182" s="112"/>
      <c r="AI182" s="112"/>
      <c r="AJ182" s="112"/>
      <c r="AK182" s="112"/>
      <c r="AL182" s="112"/>
      <c r="AM182" s="112"/>
      <c r="AN182" s="112"/>
      <c r="AO182" s="112"/>
      <c r="AP182" s="112"/>
      <c r="AQ182" s="112"/>
      <c r="AR182" s="112"/>
      <c r="AS182" s="112"/>
      <c r="AT182" s="112"/>
      <c r="AU182" s="112"/>
      <c r="AV182" s="112"/>
      <c r="AW182" s="112"/>
      <c r="AX182" s="112"/>
      <c r="AY182" s="112"/>
      <c r="AZ182" s="112"/>
      <c r="BA182" s="112"/>
      <c r="BB182" s="112"/>
      <c r="BC182" s="112"/>
      <c r="BD182" s="112"/>
      <c r="BE182" s="112"/>
      <c r="BF182" s="112"/>
      <c r="BG182" s="112"/>
      <c r="BH182" s="112"/>
      <c r="BI182" s="112"/>
      <c r="BJ182" s="112"/>
      <c r="BK182" s="112"/>
      <c r="BL182" s="112"/>
    </row>
    <row r="183" spans="1:64">
      <c r="A183" s="10"/>
      <c r="B183" s="10"/>
      <c r="C183" s="112"/>
      <c r="D183" s="112"/>
      <c r="E183" s="112"/>
      <c r="F183" s="108"/>
      <c r="G183" s="108"/>
      <c r="H183" s="112"/>
      <c r="I183" s="112"/>
      <c r="J183" s="112"/>
      <c r="K183" s="112"/>
      <c r="L183" s="112"/>
      <c r="M183" s="131"/>
      <c r="N183" s="132"/>
      <c r="O183" s="132"/>
      <c r="P183" s="132"/>
      <c r="Q183" s="133"/>
      <c r="R183" s="112"/>
      <c r="S183" s="112"/>
      <c r="T183" s="112"/>
      <c r="U183" s="112"/>
      <c r="V183" s="112"/>
      <c r="W183" s="134"/>
      <c r="X183" s="112"/>
      <c r="Y183" s="112"/>
      <c r="Z183" s="112"/>
      <c r="AA183" s="112"/>
      <c r="AB183" s="112"/>
      <c r="AC183" s="112"/>
      <c r="AD183" s="112"/>
      <c r="AE183" s="112"/>
      <c r="AF183" s="112"/>
      <c r="AG183" s="112"/>
      <c r="AH183" s="112"/>
      <c r="AI183" s="112"/>
      <c r="AJ183" s="112"/>
      <c r="AK183" s="112"/>
      <c r="AL183" s="112"/>
      <c r="AM183" s="112"/>
      <c r="AN183" s="112"/>
      <c r="AO183" s="112"/>
      <c r="AP183" s="112"/>
      <c r="AQ183" s="112"/>
      <c r="AR183" s="112"/>
      <c r="AS183" s="112"/>
      <c r="AT183" s="112"/>
      <c r="AU183" s="112"/>
      <c r="AV183" s="112"/>
      <c r="AW183" s="112"/>
      <c r="AX183" s="112"/>
      <c r="AY183" s="112"/>
      <c r="AZ183" s="112"/>
      <c r="BA183" s="112"/>
      <c r="BB183" s="112"/>
      <c r="BC183" s="112"/>
      <c r="BD183" s="112"/>
      <c r="BE183" s="112"/>
      <c r="BF183" s="112"/>
      <c r="BG183" s="112"/>
      <c r="BH183" s="112"/>
      <c r="BI183" s="112"/>
      <c r="BJ183" s="112"/>
      <c r="BK183" s="112"/>
      <c r="BL183" s="112"/>
    </row>
    <row r="184" spans="1:64">
      <c r="A184" s="10"/>
      <c r="B184" s="10"/>
      <c r="C184" s="112"/>
      <c r="D184" s="112"/>
      <c r="E184" s="112"/>
      <c r="F184" s="108"/>
      <c r="G184" s="108"/>
      <c r="H184" s="112"/>
      <c r="I184" s="112"/>
      <c r="J184" s="112"/>
      <c r="K184" s="112"/>
      <c r="L184" s="112"/>
      <c r="M184" s="131"/>
      <c r="N184" s="132"/>
      <c r="O184" s="132"/>
      <c r="P184" s="132"/>
      <c r="Q184" s="133"/>
      <c r="R184" s="112"/>
      <c r="S184" s="112"/>
      <c r="T184" s="112"/>
      <c r="U184" s="112"/>
      <c r="V184" s="112"/>
      <c r="W184" s="134"/>
      <c r="X184" s="112"/>
      <c r="Y184" s="112"/>
      <c r="Z184" s="112"/>
      <c r="AA184" s="112"/>
      <c r="AB184" s="112"/>
      <c r="AC184" s="112"/>
      <c r="AD184" s="112"/>
      <c r="AE184" s="112"/>
      <c r="AF184" s="112"/>
      <c r="AG184" s="112"/>
      <c r="AH184" s="112"/>
      <c r="AI184" s="112"/>
      <c r="AJ184" s="112"/>
      <c r="AK184" s="112"/>
      <c r="AL184" s="112"/>
      <c r="AM184" s="112"/>
      <c r="AN184" s="112"/>
      <c r="AO184" s="112"/>
      <c r="AP184" s="112"/>
      <c r="AQ184" s="112"/>
      <c r="AR184" s="112"/>
      <c r="AS184" s="112"/>
      <c r="AT184" s="112"/>
      <c r="AU184" s="112"/>
      <c r="AV184" s="112"/>
      <c r="AW184" s="112"/>
      <c r="AX184" s="112"/>
      <c r="AY184" s="112"/>
      <c r="AZ184" s="112"/>
      <c r="BA184" s="112"/>
      <c r="BB184" s="112"/>
      <c r="BC184" s="112"/>
      <c r="BD184" s="112"/>
      <c r="BE184" s="112"/>
      <c r="BF184" s="112"/>
      <c r="BG184" s="112"/>
      <c r="BH184" s="112"/>
      <c r="BI184" s="112"/>
      <c r="BJ184" s="112"/>
      <c r="BK184" s="112"/>
      <c r="BL184" s="112"/>
    </row>
    <row r="185" spans="1:64">
      <c r="A185" s="10"/>
      <c r="B185" s="10"/>
      <c r="C185" s="112"/>
      <c r="D185" s="112"/>
      <c r="E185" s="112"/>
      <c r="F185" s="108"/>
      <c r="G185" s="108"/>
      <c r="H185" s="112"/>
      <c r="I185" s="112"/>
      <c r="J185" s="112"/>
      <c r="K185" s="112"/>
      <c r="L185" s="112"/>
      <c r="M185" s="131"/>
      <c r="N185" s="132"/>
      <c r="O185" s="132"/>
      <c r="P185" s="132"/>
      <c r="Q185" s="133"/>
      <c r="R185" s="112"/>
      <c r="S185" s="112"/>
      <c r="T185" s="112"/>
      <c r="U185" s="112"/>
      <c r="V185" s="112"/>
      <c r="W185" s="134"/>
      <c r="X185" s="112"/>
      <c r="Y185" s="112"/>
      <c r="Z185" s="112"/>
      <c r="AA185" s="112"/>
      <c r="AB185" s="112"/>
      <c r="AC185" s="112"/>
      <c r="AD185" s="112"/>
      <c r="AE185" s="112"/>
      <c r="AF185" s="112"/>
      <c r="AG185" s="112"/>
      <c r="AH185" s="112"/>
      <c r="AI185" s="112"/>
      <c r="AJ185" s="112"/>
      <c r="AK185" s="112"/>
      <c r="AL185" s="112"/>
      <c r="AM185" s="112"/>
      <c r="AN185" s="112"/>
      <c r="AO185" s="112"/>
      <c r="AP185" s="112"/>
      <c r="AQ185" s="112"/>
      <c r="AR185" s="112"/>
      <c r="AS185" s="112"/>
      <c r="AT185" s="112"/>
      <c r="AU185" s="112"/>
      <c r="AV185" s="112"/>
      <c r="AW185" s="112"/>
      <c r="AX185" s="112"/>
      <c r="AY185" s="112"/>
      <c r="AZ185" s="112"/>
      <c r="BA185" s="112"/>
      <c r="BB185" s="112"/>
      <c r="BC185" s="112"/>
      <c r="BD185" s="112"/>
      <c r="BE185" s="112"/>
      <c r="BF185" s="112"/>
      <c r="BG185" s="112"/>
      <c r="BH185" s="112"/>
      <c r="BI185" s="112"/>
      <c r="BJ185" s="112"/>
      <c r="BK185" s="112"/>
      <c r="BL185" s="112"/>
    </row>
    <row r="186" spans="1:64">
      <c r="A186" s="10"/>
      <c r="B186" s="10"/>
      <c r="C186" s="112"/>
      <c r="D186" s="112"/>
      <c r="E186" s="112"/>
      <c r="F186" s="108"/>
      <c r="G186" s="108"/>
      <c r="H186" s="112"/>
      <c r="I186" s="112"/>
      <c r="J186" s="112"/>
      <c r="K186" s="112"/>
      <c r="L186" s="112"/>
      <c r="M186" s="131"/>
      <c r="N186" s="132"/>
      <c r="O186" s="132"/>
      <c r="P186" s="132"/>
      <c r="Q186" s="133"/>
      <c r="R186" s="112"/>
      <c r="S186" s="112"/>
      <c r="T186" s="112"/>
      <c r="U186" s="112"/>
      <c r="V186" s="112"/>
      <c r="W186" s="134"/>
      <c r="X186" s="112"/>
      <c r="Y186" s="112"/>
      <c r="Z186" s="112"/>
      <c r="AA186" s="112"/>
      <c r="AB186" s="112"/>
      <c r="AC186" s="112"/>
      <c r="AD186" s="112"/>
      <c r="AE186" s="112"/>
      <c r="AF186" s="112"/>
      <c r="AG186" s="112"/>
      <c r="AH186" s="112"/>
      <c r="AI186" s="112"/>
      <c r="AJ186" s="112"/>
      <c r="AK186" s="112"/>
      <c r="AL186" s="112"/>
      <c r="AM186" s="112"/>
      <c r="AN186" s="112"/>
      <c r="AO186" s="112"/>
      <c r="AP186" s="112"/>
      <c r="AQ186" s="112"/>
      <c r="AR186" s="112"/>
      <c r="AS186" s="112"/>
      <c r="AT186" s="112"/>
      <c r="AU186" s="112"/>
      <c r="AV186" s="112"/>
      <c r="AW186" s="112"/>
      <c r="AX186" s="112"/>
      <c r="AY186" s="112"/>
      <c r="AZ186" s="112"/>
      <c r="BA186" s="112"/>
      <c r="BB186" s="112"/>
      <c r="BC186" s="112"/>
      <c r="BD186" s="112"/>
      <c r="BE186" s="112"/>
      <c r="BF186" s="112"/>
      <c r="BG186" s="112"/>
      <c r="BH186" s="112"/>
      <c r="BI186" s="112"/>
      <c r="BJ186" s="112"/>
      <c r="BK186" s="112"/>
      <c r="BL186" s="112"/>
    </row>
    <row r="187" spans="1:64">
      <c r="A187" s="10"/>
      <c r="B187" s="10"/>
      <c r="C187" s="112"/>
      <c r="D187" s="112"/>
      <c r="E187" s="112"/>
      <c r="F187" s="108"/>
      <c r="G187" s="108"/>
      <c r="H187" s="112"/>
      <c r="I187" s="112"/>
      <c r="J187" s="112"/>
      <c r="K187" s="112"/>
      <c r="L187" s="112"/>
      <c r="M187" s="131"/>
      <c r="N187" s="132"/>
      <c r="O187" s="132"/>
      <c r="P187" s="132"/>
      <c r="Q187" s="133"/>
      <c r="R187" s="112"/>
      <c r="S187" s="112"/>
      <c r="T187" s="112"/>
      <c r="U187" s="112"/>
      <c r="V187" s="112"/>
      <c r="W187" s="134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  <c r="AZ187" s="112"/>
      <c r="BA187" s="112"/>
      <c r="BB187" s="112"/>
      <c r="BC187" s="112"/>
      <c r="BD187" s="112"/>
      <c r="BE187" s="112"/>
      <c r="BF187" s="112"/>
      <c r="BG187" s="112"/>
      <c r="BH187" s="112"/>
      <c r="BI187" s="112"/>
      <c r="BJ187" s="112"/>
      <c r="BK187" s="112"/>
      <c r="BL187" s="112"/>
    </row>
    <row r="188" spans="1:64">
      <c r="A188" s="10"/>
      <c r="B188" s="10"/>
      <c r="C188" s="112"/>
      <c r="D188" s="112"/>
      <c r="E188" s="112"/>
      <c r="F188" s="108"/>
      <c r="G188" s="108"/>
      <c r="H188" s="112"/>
      <c r="I188" s="112"/>
      <c r="J188" s="112"/>
      <c r="K188" s="112"/>
      <c r="L188" s="112"/>
      <c r="M188" s="131"/>
      <c r="N188" s="132"/>
      <c r="O188" s="132"/>
      <c r="P188" s="132"/>
      <c r="Q188" s="133"/>
      <c r="R188" s="112"/>
      <c r="S188" s="112"/>
      <c r="T188" s="112"/>
      <c r="U188" s="112"/>
      <c r="V188" s="112"/>
      <c r="W188" s="134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2"/>
      <c r="AQ188" s="112"/>
      <c r="AR188" s="112"/>
      <c r="AS188" s="112"/>
      <c r="AT188" s="112"/>
      <c r="AU188" s="112"/>
      <c r="AV188" s="112"/>
      <c r="AW188" s="112"/>
      <c r="AX188" s="112"/>
      <c r="AY188" s="112"/>
      <c r="AZ188" s="112"/>
      <c r="BA188" s="112"/>
      <c r="BB188" s="112"/>
      <c r="BC188" s="112"/>
      <c r="BD188" s="112"/>
      <c r="BE188" s="112"/>
      <c r="BF188" s="112"/>
      <c r="BG188" s="112"/>
      <c r="BH188" s="112"/>
      <c r="BI188" s="112"/>
      <c r="BJ188" s="112"/>
      <c r="BK188" s="112"/>
      <c r="BL188" s="112"/>
    </row>
    <row r="189" spans="1:64">
      <c r="A189" s="10"/>
      <c r="B189" s="10"/>
      <c r="C189" s="112"/>
      <c r="D189" s="112"/>
      <c r="E189" s="112"/>
      <c r="F189" s="108"/>
      <c r="G189" s="108"/>
      <c r="H189" s="112"/>
      <c r="I189" s="112"/>
      <c r="J189" s="112"/>
      <c r="K189" s="112"/>
      <c r="L189" s="112"/>
      <c r="M189" s="131"/>
      <c r="N189" s="132"/>
      <c r="O189" s="132"/>
      <c r="P189" s="132"/>
      <c r="Q189" s="133"/>
      <c r="R189" s="112"/>
      <c r="S189" s="112"/>
      <c r="T189" s="112"/>
      <c r="U189" s="112"/>
      <c r="V189" s="112"/>
      <c r="W189" s="134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2"/>
      <c r="AS189" s="112"/>
      <c r="AT189" s="112"/>
      <c r="AU189" s="112"/>
      <c r="AV189" s="112"/>
      <c r="AW189" s="112"/>
      <c r="AX189" s="112"/>
      <c r="AY189" s="112"/>
      <c r="AZ189" s="112"/>
      <c r="BA189" s="112"/>
      <c r="BB189" s="112"/>
      <c r="BC189" s="112"/>
      <c r="BD189" s="112"/>
      <c r="BE189" s="112"/>
      <c r="BF189" s="112"/>
      <c r="BG189" s="112"/>
      <c r="BH189" s="112"/>
      <c r="BI189" s="112"/>
      <c r="BJ189" s="112"/>
      <c r="BK189" s="112"/>
      <c r="BL189" s="112"/>
    </row>
    <row r="190" spans="1:64">
      <c r="A190" s="10"/>
      <c r="B190" s="10"/>
      <c r="C190" s="112"/>
      <c r="D190" s="112"/>
      <c r="E190" s="112"/>
      <c r="F190" s="108"/>
      <c r="G190" s="108"/>
      <c r="H190" s="112"/>
      <c r="I190" s="112"/>
      <c r="J190" s="112"/>
      <c r="K190" s="112"/>
      <c r="L190" s="112"/>
      <c r="M190" s="131"/>
      <c r="N190" s="132"/>
      <c r="O190" s="132"/>
      <c r="P190" s="132"/>
      <c r="Q190" s="133"/>
      <c r="R190" s="112"/>
      <c r="S190" s="112"/>
      <c r="T190" s="112"/>
      <c r="U190" s="112"/>
      <c r="V190" s="112"/>
      <c r="W190" s="134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/>
      <c r="AR190" s="112"/>
      <c r="AS190" s="112"/>
      <c r="AT190" s="112"/>
      <c r="AU190" s="112"/>
      <c r="AV190" s="112"/>
      <c r="AW190" s="112"/>
      <c r="AX190" s="112"/>
      <c r="AY190" s="112"/>
      <c r="AZ190" s="112"/>
      <c r="BA190" s="112"/>
      <c r="BB190" s="112"/>
      <c r="BC190" s="112"/>
      <c r="BD190" s="112"/>
      <c r="BE190" s="112"/>
      <c r="BF190" s="112"/>
      <c r="BG190" s="112"/>
      <c r="BH190" s="112"/>
      <c r="BI190" s="112"/>
      <c r="BJ190" s="112"/>
      <c r="BK190" s="112"/>
      <c r="BL190" s="112"/>
    </row>
    <row r="191" spans="1:64">
      <c r="A191" s="10"/>
      <c r="B191" s="10"/>
      <c r="C191" s="112"/>
      <c r="D191" s="112"/>
      <c r="E191" s="112"/>
      <c r="F191" s="108"/>
      <c r="G191" s="108"/>
      <c r="H191" s="112"/>
      <c r="I191" s="112"/>
      <c r="J191" s="112"/>
      <c r="K191" s="112"/>
      <c r="L191" s="112"/>
      <c r="M191" s="131"/>
      <c r="N191" s="132"/>
      <c r="O191" s="132"/>
      <c r="P191" s="132"/>
      <c r="Q191" s="133"/>
      <c r="R191" s="112"/>
      <c r="S191" s="112"/>
      <c r="T191" s="112"/>
      <c r="U191" s="112"/>
      <c r="V191" s="112"/>
      <c r="W191" s="134"/>
      <c r="X191" s="112"/>
      <c r="Y191" s="112"/>
      <c r="Z191" s="112"/>
      <c r="AA191" s="112"/>
      <c r="AB191" s="112"/>
      <c r="AC191" s="112"/>
      <c r="AD191" s="112"/>
      <c r="AE191" s="112"/>
      <c r="AF191" s="112"/>
      <c r="AG191" s="112"/>
      <c r="AH191" s="112"/>
      <c r="AI191" s="112"/>
      <c r="AJ191" s="112"/>
      <c r="AK191" s="112"/>
      <c r="AL191" s="112"/>
      <c r="AM191" s="112"/>
      <c r="AN191" s="112"/>
      <c r="AO191" s="112"/>
      <c r="AP191" s="112"/>
      <c r="AQ191" s="112"/>
      <c r="AR191" s="112"/>
      <c r="AS191" s="112"/>
      <c r="AT191" s="112"/>
      <c r="AU191" s="112"/>
      <c r="AV191" s="112"/>
      <c r="AW191" s="112"/>
      <c r="AX191" s="112"/>
      <c r="AY191" s="112"/>
      <c r="AZ191" s="112"/>
      <c r="BA191" s="112"/>
      <c r="BB191" s="112"/>
      <c r="BC191" s="112"/>
      <c r="BD191" s="112"/>
      <c r="BE191" s="112"/>
      <c r="BF191" s="112"/>
      <c r="BG191" s="112"/>
      <c r="BH191" s="112"/>
      <c r="BI191" s="112"/>
      <c r="BJ191" s="112"/>
      <c r="BK191" s="112"/>
      <c r="BL191" s="112"/>
    </row>
    <row r="192" spans="1:64">
      <c r="A192" s="10"/>
      <c r="B192" s="10"/>
      <c r="C192" s="112"/>
      <c r="D192" s="112"/>
      <c r="E192" s="112"/>
      <c r="F192" s="108"/>
      <c r="G192" s="108"/>
      <c r="H192" s="112"/>
      <c r="I192" s="112"/>
      <c r="J192" s="112"/>
      <c r="K192" s="112"/>
      <c r="L192" s="112"/>
      <c r="M192" s="131"/>
      <c r="N192" s="132"/>
      <c r="O192" s="132"/>
      <c r="P192" s="132"/>
      <c r="Q192" s="133"/>
      <c r="R192" s="112"/>
      <c r="S192" s="112"/>
      <c r="T192" s="112"/>
      <c r="U192" s="112"/>
      <c r="V192" s="112"/>
      <c r="W192" s="134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2"/>
      <c r="AK192" s="112"/>
      <c r="AL192" s="112"/>
      <c r="AM192" s="112"/>
      <c r="AN192" s="112"/>
      <c r="AO192" s="112"/>
      <c r="AP192" s="112"/>
      <c r="AQ192" s="112"/>
      <c r="AR192" s="112"/>
      <c r="AS192" s="112"/>
      <c r="AT192" s="112"/>
      <c r="AU192" s="112"/>
      <c r="AV192" s="112"/>
      <c r="AW192" s="112"/>
      <c r="AX192" s="112"/>
      <c r="AY192" s="112"/>
      <c r="AZ192" s="112"/>
      <c r="BA192" s="112"/>
      <c r="BB192" s="112"/>
      <c r="BC192" s="112"/>
      <c r="BD192" s="112"/>
      <c r="BE192" s="112"/>
      <c r="BF192" s="112"/>
      <c r="BG192" s="112"/>
      <c r="BH192" s="112"/>
      <c r="BI192" s="112"/>
      <c r="BJ192" s="112"/>
      <c r="BK192" s="112"/>
      <c r="BL192" s="112"/>
    </row>
    <row r="193" spans="1:64">
      <c r="A193" s="10"/>
      <c r="B193" s="10"/>
      <c r="C193" s="112"/>
      <c r="D193" s="112"/>
      <c r="E193" s="112"/>
      <c r="F193" s="108"/>
      <c r="G193" s="108"/>
      <c r="H193" s="112"/>
      <c r="I193" s="112"/>
      <c r="J193" s="112"/>
      <c r="K193" s="112"/>
      <c r="L193" s="112"/>
      <c r="M193" s="131"/>
      <c r="N193" s="132"/>
      <c r="O193" s="132"/>
      <c r="P193" s="132"/>
      <c r="Q193" s="133"/>
      <c r="R193" s="112"/>
      <c r="S193" s="112"/>
      <c r="T193" s="112"/>
      <c r="U193" s="112"/>
      <c r="V193" s="112"/>
      <c r="W193" s="134"/>
      <c r="X193" s="112"/>
      <c r="Y193" s="112"/>
      <c r="Z193" s="112"/>
      <c r="AA193" s="112"/>
      <c r="AB193" s="112"/>
      <c r="AC193" s="112"/>
      <c r="AD193" s="112"/>
      <c r="AE193" s="112"/>
      <c r="AF193" s="112"/>
      <c r="AG193" s="112"/>
      <c r="AH193" s="112"/>
      <c r="AI193" s="112"/>
      <c r="AJ193" s="112"/>
      <c r="AK193" s="112"/>
      <c r="AL193" s="112"/>
      <c r="AM193" s="112"/>
      <c r="AN193" s="112"/>
      <c r="AO193" s="112"/>
      <c r="AP193" s="112"/>
      <c r="AQ193" s="112"/>
      <c r="AR193" s="112"/>
      <c r="AS193" s="112"/>
      <c r="AT193" s="112"/>
      <c r="AU193" s="112"/>
      <c r="AV193" s="112"/>
      <c r="AW193" s="112"/>
      <c r="AX193" s="112"/>
      <c r="AY193" s="112"/>
      <c r="AZ193" s="112"/>
      <c r="BA193" s="112"/>
      <c r="BB193" s="112"/>
      <c r="BC193" s="112"/>
      <c r="BD193" s="112"/>
      <c r="BE193" s="112"/>
      <c r="BF193" s="112"/>
      <c r="BG193" s="112"/>
      <c r="BH193" s="112"/>
      <c r="BI193" s="112"/>
      <c r="BJ193" s="112"/>
      <c r="BK193" s="112"/>
      <c r="BL193" s="112"/>
    </row>
    <row r="194" spans="1:64">
      <c r="A194" s="10"/>
      <c r="B194" s="10"/>
      <c r="C194" s="112"/>
      <c r="D194" s="112"/>
      <c r="E194" s="112"/>
      <c r="F194" s="108"/>
      <c r="G194" s="108"/>
      <c r="H194" s="112"/>
      <c r="I194" s="112"/>
      <c r="J194" s="112"/>
      <c r="K194" s="112"/>
      <c r="L194" s="112"/>
      <c r="M194" s="131"/>
      <c r="N194" s="132"/>
      <c r="O194" s="132"/>
      <c r="P194" s="132"/>
      <c r="Q194" s="133"/>
      <c r="R194" s="112"/>
      <c r="S194" s="112"/>
      <c r="T194" s="112"/>
      <c r="U194" s="112"/>
      <c r="V194" s="112"/>
      <c r="W194" s="134"/>
      <c r="X194" s="112"/>
      <c r="Y194" s="112"/>
      <c r="Z194" s="112"/>
      <c r="AA194" s="112"/>
      <c r="AB194" s="112"/>
      <c r="AC194" s="112"/>
      <c r="AD194" s="112"/>
      <c r="AE194" s="112"/>
      <c r="AF194" s="112"/>
      <c r="AG194" s="112"/>
      <c r="AH194" s="112"/>
      <c r="AI194" s="112"/>
      <c r="AJ194" s="112"/>
      <c r="AK194" s="112"/>
      <c r="AL194" s="112"/>
      <c r="AM194" s="112"/>
      <c r="AN194" s="112"/>
      <c r="AO194" s="112"/>
      <c r="AP194" s="112"/>
      <c r="AQ194" s="112"/>
      <c r="AR194" s="112"/>
      <c r="AS194" s="112"/>
      <c r="AT194" s="112"/>
      <c r="AU194" s="112"/>
      <c r="AV194" s="112"/>
      <c r="AW194" s="112"/>
      <c r="AX194" s="112"/>
      <c r="AY194" s="112"/>
      <c r="AZ194" s="112"/>
      <c r="BA194" s="112"/>
      <c r="BB194" s="112"/>
      <c r="BC194" s="112"/>
      <c r="BD194" s="112"/>
      <c r="BE194" s="112"/>
      <c r="BF194" s="112"/>
      <c r="BG194" s="112"/>
      <c r="BH194" s="112"/>
      <c r="BI194" s="112"/>
      <c r="BJ194" s="112"/>
      <c r="BK194" s="112"/>
      <c r="BL194" s="112"/>
    </row>
    <row r="195" spans="1:64">
      <c r="A195" s="10"/>
      <c r="B195" s="10"/>
      <c r="C195" s="112"/>
      <c r="D195" s="112"/>
      <c r="E195" s="112"/>
      <c r="F195" s="108"/>
      <c r="G195" s="108"/>
      <c r="H195" s="112"/>
      <c r="I195" s="112"/>
      <c r="J195" s="112"/>
      <c r="K195" s="112"/>
      <c r="L195" s="112"/>
      <c r="M195" s="131"/>
      <c r="N195" s="132"/>
      <c r="O195" s="132"/>
      <c r="P195" s="132"/>
      <c r="Q195" s="133"/>
      <c r="R195" s="112"/>
      <c r="S195" s="112"/>
      <c r="T195" s="112"/>
      <c r="U195" s="112"/>
      <c r="V195" s="112"/>
      <c r="W195" s="134"/>
      <c r="X195" s="112"/>
      <c r="Y195" s="112"/>
      <c r="Z195" s="112"/>
      <c r="AA195" s="112"/>
      <c r="AB195" s="112"/>
      <c r="AC195" s="112"/>
      <c r="AD195" s="112"/>
      <c r="AE195" s="112"/>
      <c r="AF195" s="112"/>
      <c r="AG195" s="112"/>
      <c r="AH195" s="112"/>
      <c r="AI195" s="112"/>
      <c r="AJ195" s="112"/>
      <c r="AK195" s="112"/>
      <c r="AL195" s="112"/>
      <c r="AM195" s="112"/>
      <c r="AN195" s="112"/>
      <c r="AO195" s="112"/>
      <c r="AP195" s="112"/>
      <c r="AQ195" s="112"/>
      <c r="AR195" s="112"/>
      <c r="AS195" s="112"/>
      <c r="AT195" s="112"/>
      <c r="AU195" s="112"/>
      <c r="AV195" s="112"/>
      <c r="AW195" s="112"/>
      <c r="AX195" s="112"/>
      <c r="AY195" s="112"/>
      <c r="AZ195" s="112"/>
      <c r="BA195" s="112"/>
      <c r="BB195" s="112"/>
      <c r="BC195" s="112"/>
      <c r="BD195" s="112"/>
      <c r="BE195" s="112"/>
      <c r="BF195" s="112"/>
      <c r="BG195" s="112"/>
      <c r="BH195" s="112"/>
      <c r="BI195" s="112"/>
      <c r="BJ195" s="112"/>
      <c r="BK195" s="112"/>
      <c r="BL195" s="112"/>
    </row>
    <row r="196" spans="1:64">
      <c r="A196" s="10"/>
      <c r="B196" s="10"/>
      <c r="C196" s="112"/>
      <c r="D196" s="112"/>
      <c r="E196" s="112"/>
      <c r="F196" s="108"/>
      <c r="G196" s="108"/>
      <c r="H196" s="112"/>
      <c r="I196" s="112"/>
      <c r="J196" s="112"/>
      <c r="K196" s="112"/>
      <c r="L196" s="112"/>
      <c r="M196" s="131"/>
      <c r="N196" s="132"/>
      <c r="O196" s="132"/>
      <c r="P196" s="132"/>
      <c r="Q196" s="133"/>
      <c r="R196" s="112"/>
      <c r="S196" s="112"/>
      <c r="T196" s="112"/>
      <c r="U196" s="112"/>
      <c r="V196" s="112"/>
      <c r="W196" s="134"/>
      <c r="X196" s="112"/>
      <c r="Y196" s="112"/>
      <c r="Z196" s="112"/>
      <c r="AA196" s="112"/>
      <c r="AB196" s="112"/>
      <c r="AC196" s="112"/>
      <c r="AD196" s="112"/>
      <c r="AE196" s="112"/>
      <c r="AF196" s="112"/>
      <c r="AG196" s="112"/>
      <c r="AH196" s="112"/>
      <c r="AI196" s="112"/>
      <c r="AJ196" s="112"/>
      <c r="AK196" s="112"/>
      <c r="AL196" s="112"/>
      <c r="AM196" s="112"/>
      <c r="AN196" s="112"/>
      <c r="AO196" s="112"/>
      <c r="AP196" s="112"/>
      <c r="AQ196" s="112"/>
      <c r="AR196" s="112"/>
      <c r="AS196" s="112"/>
      <c r="AT196" s="112"/>
      <c r="AU196" s="112"/>
      <c r="AV196" s="112"/>
      <c r="AW196" s="112"/>
      <c r="AX196" s="112"/>
      <c r="AY196" s="112"/>
      <c r="AZ196" s="112"/>
      <c r="BA196" s="112"/>
      <c r="BB196" s="112"/>
      <c r="BC196" s="112"/>
      <c r="BD196" s="112"/>
      <c r="BE196" s="112"/>
      <c r="BF196" s="112"/>
      <c r="BG196" s="112"/>
      <c r="BH196" s="112"/>
      <c r="BI196" s="112"/>
      <c r="BJ196" s="112"/>
      <c r="BK196" s="112"/>
      <c r="BL196" s="112"/>
    </row>
    <row r="197" spans="1:64">
      <c r="A197" s="10"/>
      <c r="B197" s="10"/>
      <c r="C197" s="112"/>
      <c r="D197" s="112"/>
      <c r="E197" s="112"/>
      <c r="F197" s="108"/>
      <c r="G197" s="108"/>
      <c r="H197" s="112"/>
      <c r="I197" s="112"/>
      <c r="J197" s="112"/>
      <c r="K197" s="112"/>
      <c r="L197" s="112"/>
      <c r="M197" s="131"/>
      <c r="N197" s="132"/>
      <c r="O197" s="132"/>
      <c r="P197" s="132"/>
      <c r="Q197" s="133"/>
      <c r="R197" s="112"/>
      <c r="S197" s="112"/>
      <c r="T197" s="112"/>
      <c r="U197" s="112"/>
      <c r="V197" s="112"/>
      <c r="W197" s="134"/>
      <c r="X197" s="112"/>
      <c r="Y197" s="112"/>
      <c r="Z197" s="112"/>
      <c r="AA197" s="112"/>
      <c r="AB197" s="112"/>
      <c r="AC197" s="112"/>
      <c r="AD197" s="112"/>
      <c r="AE197" s="112"/>
      <c r="AF197" s="112"/>
      <c r="AG197" s="112"/>
      <c r="AH197" s="112"/>
      <c r="AI197" s="112"/>
      <c r="AJ197" s="112"/>
      <c r="AK197" s="112"/>
      <c r="AL197" s="112"/>
      <c r="AM197" s="112"/>
      <c r="AN197" s="112"/>
      <c r="AO197" s="112"/>
      <c r="AP197" s="112"/>
      <c r="AQ197" s="112"/>
      <c r="AR197" s="112"/>
      <c r="AS197" s="112"/>
      <c r="AT197" s="112"/>
      <c r="AU197" s="112"/>
      <c r="AV197" s="112"/>
      <c r="AW197" s="112"/>
      <c r="AX197" s="112"/>
      <c r="AY197" s="112"/>
      <c r="AZ197" s="112"/>
      <c r="BA197" s="112"/>
      <c r="BB197" s="112"/>
      <c r="BC197" s="112"/>
      <c r="BD197" s="112"/>
      <c r="BE197" s="112"/>
      <c r="BF197" s="112"/>
      <c r="BG197" s="112"/>
      <c r="BH197" s="112"/>
      <c r="BI197" s="112"/>
      <c r="BJ197" s="112"/>
      <c r="BK197" s="112"/>
      <c r="BL197" s="112"/>
    </row>
    <row r="198" spans="1:64">
      <c r="A198" s="10"/>
      <c r="B198" s="10"/>
      <c r="C198" s="112"/>
      <c r="D198" s="112"/>
      <c r="E198" s="112"/>
      <c r="F198" s="108"/>
      <c r="G198" s="108"/>
      <c r="H198" s="112"/>
      <c r="I198" s="112"/>
      <c r="J198" s="112"/>
      <c r="K198" s="112"/>
      <c r="L198" s="112"/>
      <c r="M198" s="131"/>
      <c r="N198" s="132"/>
      <c r="O198" s="132"/>
      <c r="P198" s="132"/>
      <c r="Q198" s="133"/>
      <c r="R198" s="112"/>
      <c r="S198" s="112"/>
      <c r="T198" s="112"/>
      <c r="U198" s="112"/>
      <c r="V198" s="112"/>
      <c r="W198" s="134"/>
      <c r="X198" s="112"/>
      <c r="Y198" s="112"/>
      <c r="Z198" s="112"/>
      <c r="AA198" s="112"/>
      <c r="AB198" s="112"/>
      <c r="AC198" s="112"/>
      <c r="AD198" s="112"/>
      <c r="AE198" s="112"/>
      <c r="AF198" s="112"/>
      <c r="AG198" s="112"/>
      <c r="AH198" s="112"/>
      <c r="AI198" s="112"/>
      <c r="AJ198" s="112"/>
      <c r="AK198" s="112"/>
      <c r="AL198" s="112"/>
      <c r="AM198" s="112"/>
      <c r="AN198" s="112"/>
      <c r="AO198" s="112"/>
      <c r="AP198" s="112"/>
      <c r="AQ198" s="112"/>
      <c r="AR198" s="112"/>
      <c r="AS198" s="112"/>
      <c r="AT198" s="112"/>
      <c r="AU198" s="112"/>
      <c r="AV198" s="112"/>
      <c r="AW198" s="112"/>
      <c r="AX198" s="112"/>
      <c r="AY198" s="112"/>
      <c r="AZ198" s="112"/>
      <c r="BA198" s="112"/>
      <c r="BB198" s="112"/>
      <c r="BC198" s="112"/>
      <c r="BD198" s="112"/>
      <c r="BE198" s="112"/>
      <c r="BF198" s="112"/>
      <c r="BG198" s="112"/>
      <c r="BH198" s="112"/>
      <c r="BI198" s="112"/>
      <c r="BJ198" s="112"/>
      <c r="BK198" s="112"/>
      <c r="BL198" s="112"/>
    </row>
    <row r="199" spans="1:64">
      <c r="A199" s="10"/>
      <c r="B199" s="10"/>
      <c r="C199" s="112"/>
      <c r="D199" s="112"/>
      <c r="E199" s="112"/>
      <c r="F199" s="108"/>
      <c r="G199" s="108"/>
      <c r="H199" s="112"/>
      <c r="I199" s="112"/>
      <c r="J199" s="112"/>
      <c r="K199" s="112"/>
      <c r="L199" s="112"/>
      <c r="M199" s="131"/>
      <c r="N199" s="132"/>
      <c r="O199" s="132"/>
      <c r="P199" s="132"/>
      <c r="Q199" s="133"/>
      <c r="R199" s="112"/>
      <c r="S199" s="112"/>
      <c r="T199" s="112"/>
      <c r="U199" s="112"/>
      <c r="V199" s="112"/>
      <c r="W199" s="134"/>
      <c r="X199" s="112"/>
      <c r="Y199" s="112"/>
      <c r="Z199" s="112"/>
      <c r="AA199" s="112"/>
      <c r="AB199" s="112"/>
      <c r="AC199" s="112"/>
      <c r="AD199" s="112"/>
      <c r="AE199" s="112"/>
      <c r="AF199" s="112"/>
      <c r="AG199" s="112"/>
      <c r="AH199" s="112"/>
      <c r="AI199" s="112"/>
      <c r="AJ199" s="112"/>
      <c r="AK199" s="112"/>
      <c r="AL199" s="112"/>
      <c r="AM199" s="112"/>
      <c r="AN199" s="112"/>
      <c r="AO199" s="112"/>
      <c r="AP199" s="112"/>
      <c r="AQ199" s="112"/>
      <c r="AR199" s="112"/>
      <c r="AS199" s="112"/>
      <c r="AT199" s="112"/>
      <c r="AU199" s="112"/>
      <c r="AV199" s="112"/>
      <c r="AW199" s="112"/>
      <c r="AX199" s="112"/>
      <c r="AY199" s="112"/>
      <c r="AZ199" s="112"/>
      <c r="BA199" s="112"/>
      <c r="BB199" s="112"/>
      <c r="BC199" s="112"/>
      <c r="BD199" s="112"/>
      <c r="BE199" s="112"/>
      <c r="BF199" s="112"/>
      <c r="BG199" s="112"/>
      <c r="BH199" s="112"/>
      <c r="BI199" s="112"/>
      <c r="BJ199" s="112"/>
      <c r="BK199" s="112"/>
      <c r="BL199" s="112"/>
    </row>
    <row r="200" spans="1:64">
      <c r="A200" s="10"/>
      <c r="B200" s="10"/>
      <c r="C200" s="112"/>
      <c r="D200" s="112"/>
      <c r="E200" s="112"/>
      <c r="F200" s="108"/>
      <c r="G200" s="108"/>
      <c r="H200" s="112"/>
      <c r="I200" s="112"/>
      <c r="J200" s="112"/>
      <c r="K200" s="112"/>
      <c r="L200" s="112"/>
      <c r="M200" s="131"/>
      <c r="N200" s="132"/>
      <c r="O200" s="132"/>
      <c r="P200" s="132"/>
      <c r="Q200" s="133"/>
      <c r="R200" s="112"/>
      <c r="S200" s="112"/>
      <c r="T200" s="112"/>
      <c r="U200" s="112"/>
      <c r="V200" s="112"/>
      <c r="W200" s="134"/>
      <c r="X200" s="112"/>
      <c r="Y200" s="112"/>
      <c r="Z200" s="112"/>
      <c r="AA200" s="112"/>
      <c r="AB200" s="112"/>
      <c r="AC200" s="112"/>
      <c r="AD200" s="112"/>
      <c r="AE200" s="112"/>
      <c r="AF200" s="112"/>
      <c r="AG200" s="112"/>
      <c r="AH200" s="112"/>
      <c r="AI200" s="112"/>
      <c r="AJ200" s="112"/>
      <c r="AK200" s="112"/>
      <c r="AL200" s="112"/>
      <c r="AM200" s="112"/>
      <c r="AN200" s="112"/>
      <c r="AO200" s="112"/>
      <c r="AP200" s="112"/>
      <c r="AQ200" s="112"/>
      <c r="AR200" s="112"/>
      <c r="AS200" s="112"/>
      <c r="AT200" s="112"/>
      <c r="AU200" s="112"/>
      <c r="AV200" s="112"/>
      <c r="AW200" s="112"/>
      <c r="AX200" s="112"/>
      <c r="AY200" s="112"/>
      <c r="AZ200" s="112"/>
      <c r="BA200" s="112"/>
      <c r="BB200" s="112"/>
      <c r="BC200" s="112"/>
      <c r="BD200" s="112"/>
      <c r="BE200" s="112"/>
      <c r="BF200" s="112"/>
      <c r="BG200" s="112"/>
      <c r="BH200" s="112"/>
      <c r="BI200" s="112"/>
      <c r="BJ200" s="112"/>
      <c r="BK200" s="112"/>
      <c r="BL200" s="112"/>
    </row>
    <row r="201" spans="1:64">
      <c r="A201" s="10"/>
      <c r="B201" s="10"/>
      <c r="C201" s="112"/>
      <c r="D201" s="112"/>
      <c r="E201" s="112"/>
      <c r="F201" s="108"/>
      <c r="G201" s="108"/>
      <c r="H201" s="112"/>
      <c r="I201" s="112"/>
      <c r="J201" s="112"/>
      <c r="K201" s="112"/>
      <c r="L201" s="112"/>
      <c r="M201" s="131"/>
      <c r="N201" s="132"/>
      <c r="O201" s="132"/>
      <c r="P201" s="132"/>
      <c r="Q201" s="133"/>
      <c r="R201" s="112"/>
      <c r="S201" s="112"/>
      <c r="T201" s="112"/>
      <c r="U201" s="112"/>
      <c r="V201" s="112"/>
      <c r="W201" s="134"/>
      <c r="X201" s="112"/>
      <c r="Y201" s="112"/>
      <c r="Z201" s="112"/>
      <c r="AA201" s="112"/>
      <c r="AB201" s="112"/>
      <c r="AC201" s="112"/>
      <c r="AD201" s="112"/>
      <c r="AE201" s="112"/>
      <c r="AF201" s="112"/>
      <c r="AG201" s="112"/>
      <c r="AH201" s="112"/>
      <c r="AI201" s="112"/>
      <c r="AJ201" s="112"/>
      <c r="AK201" s="112"/>
      <c r="AL201" s="112"/>
      <c r="AM201" s="112"/>
      <c r="AN201" s="112"/>
      <c r="AO201" s="112"/>
      <c r="AP201" s="112"/>
      <c r="AQ201" s="112"/>
      <c r="AR201" s="112"/>
      <c r="AS201" s="112"/>
      <c r="AT201" s="112"/>
      <c r="AU201" s="112"/>
      <c r="AV201" s="112"/>
      <c r="AW201" s="112"/>
      <c r="AX201" s="112"/>
      <c r="AY201" s="112"/>
      <c r="AZ201" s="112"/>
      <c r="BA201" s="112"/>
      <c r="BB201" s="112"/>
      <c r="BC201" s="112"/>
      <c r="BD201" s="112"/>
      <c r="BE201" s="112"/>
      <c r="BF201" s="112"/>
      <c r="BG201" s="112"/>
      <c r="BH201" s="112"/>
      <c r="BI201" s="112"/>
      <c r="BJ201" s="112"/>
      <c r="BK201" s="112"/>
      <c r="BL201" s="112"/>
    </row>
    <row r="202" spans="1:64">
      <c r="A202" s="10"/>
      <c r="B202" s="10"/>
      <c r="C202" s="112"/>
      <c r="D202" s="112"/>
      <c r="E202" s="112"/>
      <c r="F202" s="108"/>
      <c r="G202" s="108"/>
      <c r="H202" s="112"/>
      <c r="I202" s="112"/>
      <c r="J202" s="112"/>
      <c r="K202" s="112"/>
      <c r="L202" s="112"/>
      <c r="M202" s="131"/>
      <c r="N202" s="132"/>
      <c r="O202" s="132"/>
      <c r="P202" s="132"/>
      <c r="Q202" s="133"/>
      <c r="R202" s="112"/>
      <c r="S202" s="112"/>
      <c r="T202" s="112"/>
      <c r="U202" s="112"/>
      <c r="V202" s="112"/>
      <c r="W202" s="134"/>
      <c r="X202" s="112"/>
      <c r="Y202" s="112"/>
      <c r="Z202" s="112"/>
      <c r="AA202" s="112"/>
      <c r="AB202" s="112"/>
      <c r="AC202" s="112"/>
      <c r="AD202" s="112"/>
      <c r="AE202" s="112"/>
      <c r="AF202" s="112"/>
      <c r="AG202" s="112"/>
      <c r="AH202" s="112"/>
      <c r="AI202" s="112"/>
      <c r="AJ202" s="112"/>
      <c r="AK202" s="112"/>
      <c r="AL202" s="112"/>
      <c r="AM202" s="112"/>
      <c r="AN202" s="112"/>
      <c r="AO202" s="112"/>
      <c r="AP202" s="112"/>
      <c r="AQ202" s="112"/>
      <c r="AR202" s="112"/>
      <c r="AS202" s="112"/>
      <c r="AT202" s="112"/>
      <c r="AU202" s="112"/>
      <c r="AV202" s="112"/>
      <c r="AW202" s="112"/>
      <c r="AX202" s="112"/>
      <c r="AY202" s="112"/>
      <c r="AZ202" s="112"/>
      <c r="BA202" s="112"/>
      <c r="BB202" s="112"/>
      <c r="BC202" s="112"/>
      <c r="BD202" s="112"/>
      <c r="BE202" s="112"/>
      <c r="BF202" s="112"/>
      <c r="BG202" s="112"/>
      <c r="BH202" s="112"/>
      <c r="BI202" s="112"/>
      <c r="BJ202" s="112"/>
      <c r="BK202" s="112"/>
      <c r="BL202" s="112"/>
    </row>
    <row r="203" spans="1:64">
      <c r="A203" s="10"/>
      <c r="B203" s="10"/>
      <c r="C203" s="112"/>
      <c r="D203" s="112"/>
      <c r="E203" s="112"/>
      <c r="F203" s="108"/>
      <c r="G203" s="108"/>
      <c r="H203" s="112"/>
      <c r="I203" s="112"/>
      <c r="J203" s="112"/>
      <c r="K203" s="112"/>
      <c r="L203" s="112"/>
      <c r="M203" s="131"/>
      <c r="N203" s="132"/>
      <c r="O203" s="132"/>
      <c r="P203" s="132"/>
      <c r="Q203" s="133"/>
      <c r="R203" s="112"/>
      <c r="S203" s="112"/>
      <c r="T203" s="112"/>
      <c r="U203" s="112"/>
      <c r="V203" s="112"/>
      <c r="W203" s="134"/>
      <c r="X203" s="112"/>
      <c r="Y203" s="112"/>
      <c r="Z203" s="112"/>
      <c r="AA203" s="112"/>
      <c r="AB203" s="112"/>
      <c r="AC203" s="112"/>
      <c r="AD203" s="112"/>
      <c r="AE203" s="112"/>
      <c r="AF203" s="112"/>
      <c r="AG203" s="112"/>
      <c r="AH203" s="112"/>
      <c r="AI203" s="112"/>
      <c r="AJ203" s="112"/>
      <c r="AK203" s="112"/>
      <c r="AL203" s="112"/>
      <c r="AM203" s="112"/>
      <c r="AN203" s="112"/>
      <c r="AO203" s="112"/>
      <c r="AP203" s="112"/>
      <c r="AQ203" s="112"/>
      <c r="AR203" s="112"/>
      <c r="AS203" s="112"/>
      <c r="AT203" s="112"/>
      <c r="AU203" s="112"/>
      <c r="AV203" s="112"/>
      <c r="AW203" s="112"/>
      <c r="AX203" s="112"/>
      <c r="AY203" s="112"/>
      <c r="AZ203" s="112"/>
      <c r="BA203" s="112"/>
      <c r="BB203" s="112"/>
      <c r="BC203" s="112"/>
      <c r="BD203" s="112"/>
      <c r="BE203" s="112"/>
      <c r="BF203" s="112"/>
      <c r="BG203" s="112"/>
      <c r="BH203" s="112"/>
      <c r="BI203" s="112"/>
      <c r="BJ203" s="112"/>
      <c r="BK203" s="112"/>
      <c r="BL203" s="112"/>
    </row>
    <row r="204" spans="1:64">
      <c r="A204" s="10"/>
      <c r="B204" s="10"/>
      <c r="C204" s="112"/>
      <c r="D204" s="112"/>
      <c r="E204" s="112"/>
      <c r="F204" s="108"/>
      <c r="G204" s="108"/>
      <c r="H204" s="112"/>
      <c r="I204" s="112"/>
      <c r="J204" s="112"/>
      <c r="K204" s="112"/>
      <c r="L204" s="112"/>
      <c r="M204" s="131"/>
      <c r="N204" s="132"/>
      <c r="O204" s="132"/>
      <c r="P204" s="132"/>
      <c r="Q204" s="133"/>
      <c r="R204" s="112"/>
      <c r="S204" s="112"/>
      <c r="T204" s="112"/>
      <c r="U204" s="112"/>
      <c r="V204" s="112"/>
      <c r="W204" s="134"/>
      <c r="X204" s="112"/>
      <c r="Y204" s="112"/>
      <c r="Z204" s="112"/>
      <c r="AA204" s="112"/>
      <c r="AB204" s="112"/>
      <c r="AC204" s="112"/>
      <c r="AD204" s="112"/>
      <c r="AE204" s="112"/>
      <c r="AF204" s="112"/>
      <c r="AG204" s="112"/>
      <c r="AH204" s="112"/>
      <c r="AI204" s="112"/>
      <c r="AJ204" s="112"/>
      <c r="AK204" s="112"/>
      <c r="AL204" s="112"/>
      <c r="AM204" s="112"/>
      <c r="AN204" s="112"/>
      <c r="AO204" s="112"/>
      <c r="AP204" s="112"/>
      <c r="AQ204" s="112"/>
      <c r="AR204" s="112"/>
      <c r="AS204" s="112"/>
      <c r="AT204" s="112"/>
      <c r="AU204" s="112"/>
      <c r="AV204" s="112"/>
      <c r="AW204" s="112"/>
      <c r="AX204" s="112"/>
      <c r="AY204" s="112"/>
      <c r="AZ204" s="112"/>
      <c r="BA204" s="112"/>
      <c r="BB204" s="112"/>
      <c r="BC204" s="112"/>
      <c r="BD204" s="112"/>
      <c r="BE204" s="112"/>
      <c r="BF204" s="112"/>
      <c r="BG204" s="112"/>
      <c r="BH204" s="112"/>
      <c r="BI204" s="112"/>
      <c r="BJ204" s="112"/>
      <c r="BK204" s="112"/>
      <c r="BL204" s="112"/>
    </row>
    <row r="205" spans="1:64">
      <c r="A205" s="10"/>
      <c r="B205" s="10"/>
      <c r="C205" s="112"/>
      <c r="D205" s="112"/>
      <c r="E205" s="112"/>
      <c r="F205" s="108"/>
      <c r="G205" s="108"/>
      <c r="H205" s="112"/>
      <c r="I205" s="112"/>
      <c r="J205" s="112"/>
      <c r="K205" s="112"/>
      <c r="L205" s="112"/>
      <c r="M205" s="131"/>
      <c r="N205" s="132"/>
      <c r="O205" s="132"/>
      <c r="P205" s="132"/>
      <c r="Q205" s="133"/>
      <c r="R205" s="112"/>
      <c r="S205" s="112"/>
      <c r="T205" s="112"/>
      <c r="U205" s="112"/>
      <c r="V205" s="112"/>
      <c r="W205" s="134"/>
      <c r="X205" s="112"/>
      <c r="Y205" s="112"/>
      <c r="Z205" s="112"/>
      <c r="AA205" s="112"/>
      <c r="AB205" s="112"/>
      <c r="AC205" s="112"/>
      <c r="AD205" s="112"/>
      <c r="AE205" s="112"/>
      <c r="AF205" s="112"/>
      <c r="AG205" s="112"/>
      <c r="AH205" s="112"/>
      <c r="AI205" s="112"/>
      <c r="AJ205" s="112"/>
      <c r="AK205" s="112"/>
      <c r="AL205" s="112"/>
      <c r="AM205" s="112"/>
      <c r="AN205" s="112"/>
      <c r="AO205" s="112"/>
      <c r="AP205" s="112"/>
      <c r="AQ205" s="112"/>
      <c r="AR205" s="112"/>
      <c r="AS205" s="112"/>
      <c r="AT205" s="112"/>
      <c r="AU205" s="112"/>
      <c r="AV205" s="112"/>
      <c r="AW205" s="112"/>
      <c r="AX205" s="112"/>
      <c r="AY205" s="112"/>
      <c r="AZ205" s="112"/>
      <c r="BA205" s="112"/>
      <c r="BB205" s="112"/>
      <c r="BC205" s="112"/>
      <c r="BD205" s="112"/>
      <c r="BE205" s="112"/>
      <c r="BF205" s="112"/>
      <c r="BG205" s="112"/>
      <c r="BH205" s="112"/>
      <c r="BI205" s="112"/>
      <c r="BJ205" s="112"/>
      <c r="BK205" s="112"/>
      <c r="BL205" s="112"/>
    </row>
    <row r="206" spans="1:64">
      <c r="A206" s="10"/>
      <c r="B206" s="10"/>
      <c r="C206" s="112"/>
      <c r="D206" s="112"/>
      <c r="E206" s="112"/>
      <c r="F206" s="108"/>
      <c r="G206" s="108"/>
      <c r="H206" s="112"/>
      <c r="I206" s="112"/>
      <c r="J206" s="112"/>
      <c r="K206" s="112"/>
      <c r="L206" s="112"/>
      <c r="M206" s="131"/>
      <c r="N206" s="132"/>
      <c r="O206" s="132"/>
      <c r="P206" s="132"/>
      <c r="Q206" s="133"/>
      <c r="R206" s="112"/>
      <c r="S206" s="112"/>
      <c r="T206" s="112"/>
      <c r="U206" s="112"/>
      <c r="V206" s="112"/>
      <c r="W206" s="134"/>
      <c r="X206" s="112"/>
      <c r="Y206" s="112"/>
      <c r="Z206" s="112"/>
      <c r="AA206" s="112"/>
      <c r="AB206" s="112"/>
      <c r="AC206" s="112"/>
      <c r="AD206" s="112"/>
      <c r="AE206" s="112"/>
      <c r="AF206" s="112"/>
      <c r="AG206" s="112"/>
      <c r="AH206" s="112"/>
      <c r="AI206" s="112"/>
      <c r="AJ206" s="112"/>
      <c r="AK206" s="112"/>
      <c r="AL206" s="112"/>
      <c r="AM206" s="112"/>
      <c r="AN206" s="112"/>
      <c r="AO206" s="112"/>
      <c r="AP206" s="112"/>
      <c r="AQ206" s="112"/>
      <c r="AR206" s="112"/>
      <c r="AS206" s="112"/>
      <c r="AT206" s="112"/>
      <c r="AU206" s="112"/>
      <c r="AV206" s="112"/>
      <c r="AW206" s="112"/>
      <c r="AX206" s="112"/>
      <c r="AY206" s="112"/>
      <c r="AZ206" s="112"/>
      <c r="BA206" s="112"/>
      <c r="BB206" s="112"/>
      <c r="BC206" s="112"/>
      <c r="BD206" s="112"/>
      <c r="BE206" s="112"/>
      <c r="BF206" s="112"/>
      <c r="BG206" s="112"/>
      <c r="BH206" s="112"/>
      <c r="BI206" s="112"/>
      <c r="BJ206" s="112"/>
      <c r="BK206" s="112"/>
      <c r="BL206" s="112"/>
    </row>
    <row r="207" spans="1:64">
      <c r="A207" s="10"/>
      <c r="B207" s="10"/>
      <c r="C207" s="10"/>
      <c r="D207" s="10"/>
      <c r="E207" s="10"/>
      <c r="H207" s="10"/>
      <c r="I207" s="10"/>
      <c r="J207" s="10"/>
      <c r="K207" s="112"/>
      <c r="L207" s="112"/>
      <c r="M207" s="131"/>
      <c r="N207" s="132"/>
      <c r="O207" s="132"/>
      <c r="P207" s="132"/>
      <c r="Q207" s="133"/>
      <c r="W207" s="35"/>
      <c r="X207" s="10"/>
      <c r="Z207" s="112"/>
      <c r="AA207" s="112"/>
      <c r="AB207" s="112"/>
      <c r="AC207" s="112"/>
      <c r="AD207" s="112"/>
      <c r="AE207" s="112"/>
      <c r="AF207" s="112"/>
      <c r="AG207" s="112"/>
      <c r="AH207" s="112"/>
      <c r="AI207" s="112"/>
      <c r="AJ207" s="112"/>
      <c r="AK207" s="112"/>
      <c r="AL207" s="112"/>
      <c r="AM207" s="112"/>
      <c r="AN207" s="112"/>
      <c r="AO207" s="112"/>
      <c r="AP207" s="112"/>
      <c r="AQ207" s="112"/>
      <c r="AR207" s="112"/>
      <c r="AS207" s="112"/>
      <c r="AT207" s="112"/>
      <c r="AU207" s="112"/>
      <c r="AV207" s="112"/>
      <c r="AW207" s="112"/>
      <c r="AX207" s="112"/>
      <c r="AY207" s="112"/>
      <c r="AZ207" s="112"/>
      <c r="BA207" s="112"/>
      <c r="BB207" s="112"/>
      <c r="BC207" s="112"/>
      <c r="BD207" s="112"/>
      <c r="BE207" s="112"/>
      <c r="BF207" s="112"/>
      <c r="BG207" s="112"/>
      <c r="BH207" s="112"/>
      <c r="BI207" s="112"/>
      <c r="BJ207" s="112"/>
      <c r="BK207" s="112"/>
      <c r="BL207" s="112"/>
    </row>
    <row r="208" spans="1:64">
      <c r="A208" s="10"/>
      <c r="B208" s="10"/>
      <c r="C208" s="10"/>
      <c r="D208" s="10"/>
      <c r="E208" s="10"/>
      <c r="H208" s="10"/>
      <c r="I208" s="10"/>
      <c r="J208" s="10"/>
      <c r="K208" s="10"/>
      <c r="L208" s="10"/>
      <c r="M208" s="37"/>
      <c r="N208" s="38"/>
      <c r="O208" s="38"/>
      <c r="P208" s="38"/>
      <c r="Q208" s="39"/>
      <c r="W208" s="35"/>
      <c r="X208" s="10"/>
      <c r="Z208" s="112"/>
      <c r="AA208" s="112"/>
      <c r="AB208" s="112"/>
      <c r="AC208" s="112"/>
      <c r="AD208" s="112"/>
      <c r="AE208" s="112"/>
      <c r="AF208" s="112"/>
      <c r="AG208" s="112"/>
      <c r="AH208" s="112"/>
      <c r="AI208" s="112"/>
      <c r="AJ208" s="112"/>
      <c r="AK208" s="112"/>
      <c r="AL208" s="112"/>
      <c r="AM208" s="112"/>
      <c r="AN208" s="112"/>
      <c r="AO208" s="112"/>
      <c r="AP208" s="112"/>
      <c r="AQ208" s="112"/>
      <c r="AR208" s="112"/>
      <c r="AS208" s="112"/>
      <c r="AT208" s="112"/>
      <c r="AU208" s="112"/>
      <c r="AV208" s="112"/>
      <c r="AW208" s="112"/>
      <c r="AX208" s="112"/>
    </row>
    <row r="209" spans="1:50">
      <c r="A209" s="10"/>
      <c r="B209" s="10"/>
      <c r="C209" s="10"/>
      <c r="D209" s="10"/>
      <c r="E209" s="10"/>
      <c r="H209" s="10"/>
      <c r="I209" s="10"/>
      <c r="J209" s="10"/>
      <c r="K209" s="10"/>
      <c r="L209" s="10"/>
      <c r="M209" s="37"/>
      <c r="N209" s="38"/>
      <c r="O209" s="38"/>
      <c r="P209" s="38"/>
      <c r="Q209" s="39"/>
      <c r="W209" s="35"/>
      <c r="X209" s="10"/>
      <c r="Z209" s="112"/>
      <c r="AA209" s="112"/>
      <c r="AB209" s="112"/>
      <c r="AC209" s="112"/>
      <c r="AD209" s="112"/>
      <c r="AE209" s="112"/>
      <c r="AF209" s="112"/>
      <c r="AG209" s="112"/>
      <c r="AH209" s="112"/>
      <c r="AI209" s="112"/>
      <c r="AJ209" s="112"/>
      <c r="AK209" s="112"/>
      <c r="AL209" s="112"/>
      <c r="AM209" s="112"/>
      <c r="AN209" s="112"/>
      <c r="AO209" s="112"/>
      <c r="AP209" s="112"/>
      <c r="AQ209" s="112"/>
      <c r="AR209" s="112"/>
      <c r="AS209" s="112"/>
      <c r="AT209" s="112"/>
      <c r="AU209" s="112"/>
      <c r="AV209" s="112"/>
      <c r="AW209" s="112"/>
      <c r="AX209" s="112"/>
    </row>
    <row r="210" spans="1:50">
      <c r="A210" s="10"/>
      <c r="B210" s="10"/>
      <c r="C210" s="10"/>
      <c r="D210" s="10"/>
      <c r="E210" s="10"/>
      <c r="H210" s="10"/>
      <c r="I210" s="10"/>
      <c r="J210" s="10"/>
      <c r="K210" s="10"/>
      <c r="L210" s="10"/>
      <c r="M210" s="37"/>
      <c r="N210" s="38"/>
      <c r="O210" s="38"/>
      <c r="P210" s="38"/>
      <c r="Q210" s="39"/>
      <c r="W210" s="35"/>
      <c r="X210" s="10"/>
      <c r="Z210" s="112"/>
      <c r="AA210" s="112"/>
      <c r="AB210" s="112"/>
      <c r="AC210" s="112"/>
      <c r="AD210" s="112"/>
      <c r="AE210" s="112"/>
      <c r="AF210" s="112"/>
      <c r="AG210" s="112"/>
      <c r="AH210" s="112"/>
      <c r="AI210" s="112"/>
      <c r="AJ210" s="112"/>
      <c r="AK210" s="112"/>
      <c r="AL210" s="112"/>
      <c r="AM210" s="112"/>
      <c r="AN210" s="112"/>
      <c r="AO210" s="112"/>
      <c r="AP210" s="112"/>
      <c r="AQ210" s="112"/>
      <c r="AR210" s="112"/>
      <c r="AS210" s="112"/>
      <c r="AT210" s="112"/>
      <c r="AU210" s="112"/>
      <c r="AV210" s="112"/>
      <c r="AW210" s="112"/>
      <c r="AX210" s="112"/>
    </row>
    <row r="211" spans="1:50">
      <c r="A211" s="10"/>
      <c r="B211" s="10"/>
      <c r="C211" s="10"/>
      <c r="D211" s="10"/>
      <c r="E211" s="10"/>
      <c r="H211" s="10"/>
      <c r="I211" s="10"/>
      <c r="J211" s="10"/>
      <c r="K211" s="10"/>
      <c r="L211" s="10"/>
      <c r="M211" s="37"/>
      <c r="N211" s="38"/>
      <c r="O211" s="38"/>
      <c r="P211" s="38"/>
      <c r="Q211" s="39"/>
      <c r="W211" s="35"/>
      <c r="X211" s="10"/>
      <c r="Z211" s="112"/>
      <c r="AA211" s="112"/>
      <c r="AB211" s="112"/>
      <c r="AC211" s="112"/>
      <c r="AD211" s="112"/>
      <c r="AE211" s="112"/>
      <c r="AF211" s="112"/>
      <c r="AG211" s="112"/>
      <c r="AH211" s="112"/>
      <c r="AI211" s="112"/>
      <c r="AJ211" s="112"/>
      <c r="AK211" s="112"/>
      <c r="AL211" s="112"/>
      <c r="AM211" s="112"/>
      <c r="AN211" s="112"/>
      <c r="AO211" s="112"/>
      <c r="AP211" s="112"/>
      <c r="AQ211" s="112"/>
      <c r="AR211" s="112"/>
      <c r="AS211" s="112"/>
      <c r="AT211" s="112"/>
      <c r="AU211" s="112"/>
      <c r="AV211" s="112"/>
      <c r="AW211" s="112"/>
      <c r="AX211" s="112"/>
    </row>
    <row r="212" spans="1:50">
      <c r="A212" s="10"/>
      <c r="B212" s="10"/>
      <c r="C212" s="10"/>
      <c r="D212" s="10"/>
      <c r="E212" s="10"/>
      <c r="H212" s="10"/>
      <c r="I212" s="10"/>
      <c r="J212" s="10"/>
      <c r="K212" s="10"/>
      <c r="L212" s="10"/>
      <c r="M212" s="37"/>
      <c r="N212" s="38"/>
      <c r="O212" s="38"/>
      <c r="P212" s="38"/>
      <c r="Q212" s="39"/>
      <c r="W212" s="35"/>
      <c r="X212" s="10"/>
      <c r="Z212" s="112"/>
      <c r="AA212" s="112"/>
      <c r="AB212" s="112"/>
      <c r="AC212" s="112"/>
      <c r="AD212" s="112"/>
      <c r="AE212" s="112"/>
      <c r="AF212" s="112"/>
      <c r="AG212" s="112"/>
      <c r="AH212" s="112"/>
      <c r="AI212" s="112"/>
      <c r="AJ212" s="112"/>
      <c r="AK212" s="112"/>
      <c r="AL212" s="112"/>
      <c r="AM212" s="112"/>
      <c r="AN212" s="112"/>
      <c r="AO212" s="112"/>
      <c r="AP212" s="112"/>
      <c r="AQ212" s="112"/>
      <c r="AR212" s="112"/>
      <c r="AS212" s="112"/>
      <c r="AT212" s="112"/>
      <c r="AU212" s="112"/>
      <c r="AV212" s="112"/>
      <c r="AW212" s="112"/>
      <c r="AX212" s="112"/>
    </row>
    <row r="213" spans="1:50">
      <c r="A213" s="10"/>
      <c r="B213" s="10"/>
      <c r="C213" s="10"/>
      <c r="D213" s="10"/>
      <c r="E213" s="10"/>
      <c r="H213" s="10"/>
      <c r="I213" s="10"/>
      <c r="J213" s="10"/>
      <c r="K213" s="10"/>
      <c r="L213" s="10"/>
      <c r="M213" s="37"/>
      <c r="N213" s="38"/>
      <c r="O213" s="38"/>
      <c r="P213" s="38"/>
      <c r="Q213" s="39"/>
      <c r="W213" s="35"/>
      <c r="X213" s="10"/>
      <c r="Z213" s="112"/>
      <c r="AA213" s="112"/>
      <c r="AB213" s="112"/>
      <c r="AC213" s="112"/>
      <c r="AD213" s="112"/>
      <c r="AE213" s="112"/>
      <c r="AF213" s="112"/>
      <c r="AG213" s="112"/>
      <c r="AH213" s="112"/>
      <c r="AI213" s="112"/>
      <c r="AJ213" s="112"/>
      <c r="AK213" s="112"/>
      <c r="AL213" s="112"/>
      <c r="AM213" s="112"/>
      <c r="AN213" s="112"/>
      <c r="AO213" s="112"/>
      <c r="AP213" s="112"/>
      <c r="AQ213" s="112"/>
      <c r="AR213" s="112"/>
      <c r="AS213" s="112"/>
      <c r="AT213" s="112"/>
      <c r="AU213" s="112"/>
      <c r="AV213" s="112"/>
      <c r="AW213" s="112"/>
      <c r="AX213" s="112"/>
    </row>
    <row r="214" spans="1:50">
      <c r="A214" s="10"/>
      <c r="B214" s="10"/>
      <c r="C214" s="10"/>
      <c r="D214" s="10"/>
      <c r="E214" s="10"/>
      <c r="H214" s="10"/>
      <c r="I214" s="10"/>
      <c r="J214" s="10"/>
      <c r="K214" s="10"/>
      <c r="L214" s="10"/>
      <c r="M214" s="37"/>
      <c r="N214" s="38"/>
      <c r="O214" s="38"/>
      <c r="P214" s="38"/>
      <c r="Q214" s="39"/>
      <c r="W214" s="35"/>
      <c r="X214" s="10"/>
      <c r="Z214" s="112"/>
      <c r="AA214" s="112"/>
      <c r="AB214" s="112"/>
      <c r="AC214" s="112"/>
      <c r="AD214" s="112"/>
      <c r="AE214" s="112"/>
      <c r="AF214" s="112"/>
      <c r="AG214" s="112"/>
      <c r="AH214" s="112"/>
      <c r="AI214" s="112"/>
      <c r="AJ214" s="112"/>
      <c r="AK214" s="112"/>
      <c r="AL214" s="112"/>
      <c r="AM214" s="112"/>
      <c r="AN214" s="112"/>
      <c r="AO214" s="112"/>
      <c r="AP214" s="112"/>
      <c r="AQ214" s="112"/>
      <c r="AR214" s="112"/>
      <c r="AS214" s="112"/>
      <c r="AT214" s="112"/>
      <c r="AU214" s="112"/>
      <c r="AV214" s="112"/>
      <c r="AW214" s="112"/>
      <c r="AX214" s="112"/>
    </row>
    <row r="215" spans="1:50">
      <c r="A215" s="10"/>
      <c r="B215" s="10"/>
      <c r="C215" s="10"/>
      <c r="D215" s="10"/>
      <c r="E215" s="10"/>
      <c r="H215" s="10"/>
      <c r="I215" s="10"/>
      <c r="J215" s="10"/>
      <c r="K215" s="10"/>
      <c r="L215" s="10"/>
      <c r="M215" s="37"/>
      <c r="N215" s="38"/>
      <c r="O215" s="38"/>
      <c r="P215" s="38"/>
      <c r="Q215" s="39"/>
      <c r="W215" s="35"/>
      <c r="X215" s="10"/>
      <c r="Z215" s="112"/>
      <c r="AA215" s="112"/>
      <c r="AB215" s="112"/>
      <c r="AC215" s="112"/>
      <c r="AD215" s="112"/>
      <c r="AE215" s="112"/>
      <c r="AF215" s="112"/>
      <c r="AG215" s="112"/>
      <c r="AH215" s="112"/>
      <c r="AI215" s="112"/>
      <c r="AJ215" s="112"/>
      <c r="AK215" s="112"/>
      <c r="AL215" s="112"/>
      <c r="AM215" s="112"/>
      <c r="AN215" s="112"/>
      <c r="AO215" s="112"/>
      <c r="AP215" s="112"/>
      <c r="AQ215" s="112"/>
      <c r="AR215" s="112"/>
      <c r="AS215" s="112"/>
      <c r="AT215" s="112"/>
      <c r="AU215" s="112"/>
      <c r="AV215" s="112"/>
      <c r="AW215" s="112"/>
      <c r="AX215" s="112"/>
    </row>
    <row r="216" spans="1:50">
      <c r="A216" s="10"/>
      <c r="B216" s="10"/>
      <c r="C216" s="10"/>
      <c r="D216" s="10"/>
      <c r="E216" s="10"/>
      <c r="H216" s="10"/>
      <c r="I216" s="10"/>
      <c r="J216" s="10"/>
      <c r="K216" s="10"/>
      <c r="L216" s="10"/>
      <c r="M216" s="37"/>
      <c r="N216" s="38"/>
      <c r="O216" s="38"/>
      <c r="P216" s="38"/>
      <c r="Q216" s="39"/>
      <c r="W216" s="35"/>
      <c r="X216" s="10"/>
      <c r="Z216" s="112"/>
      <c r="AA216" s="112"/>
      <c r="AB216" s="112"/>
      <c r="AC216" s="112"/>
      <c r="AD216" s="112"/>
      <c r="AE216" s="112"/>
      <c r="AF216" s="112"/>
      <c r="AG216" s="112"/>
      <c r="AH216" s="112"/>
      <c r="AI216" s="112"/>
      <c r="AJ216" s="112"/>
      <c r="AK216" s="112"/>
      <c r="AL216" s="112"/>
      <c r="AM216" s="112"/>
      <c r="AN216" s="112"/>
      <c r="AO216" s="112"/>
      <c r="AP216" s="112"/>
      <c r="AQ216" s="112"/>
      <c r="AR216" s="112"/>
      <c r="AS216" s="112"/>
      <c r="AT216" s="112"/>
      <c r="AU216" s="112"/>
      <c r="AV216" s="112"/>
      <c r="AW216" s="112"/>
      <c r="AX216" s="112"/>
    </row>
    <row r="217" spans="1:50">
      <c r="A217" s="10"/>
      <c r="B217" s="10"/>
      <c r="C217" s="10"/>
      <c r="D217" s="10"/>
      <c r="E217" s="10"/>
      <c r="H217" s="10"/>
      <c r="I217" s="10"/>
      <c r="J217" s="10"/>
      <c r="K217" s="10"/>
      <c r="L217" s="10"/>
      <c r="M217" s="37"/>
      <c r="N217" s="38"/>
      <c r="O217" s="38"/>
      <c r="P217" s="38"/>
      <c r="Q217" s="39"/>
      <c r="W217" s="35"/>
      <c r="X217" s="10"/>
      <c r="Z217" s="112"/>
      <c r="AA217" s="112"/>
      <c r="AB217" s="112"/>
      <c r="AC217" s="112"/>
      <c r="AD217" s="112"/>
      <c r="AE217" s="112"/>
      <c r="AF217" s="112"/>
      <c r="AG217" s="112"/>
      <c r="AH217" s="112"/>
      <c r="AI217" s="112"/>
      <c r="AJ217" s="112"/>
      <c r="AK217" s="112"/>
      <c r="AL217" s="112"/>
      <c r="AM217" s="112"/>
      <c r="AN217" s="112"/>
      <c r="AO217" s="112"/>
      <c r="AP217" s="112"/>
      <c r="AQ217" s="112"/>
      <c r="AR217" s="112"/>
      <c r="AS217" s="112"/>
      <c r="AT217" s="112"/>
      <c r="AU217" s="112"/>
      <c r="AV217" s="112"/>
      <c r="AW217" s="112"/>
      <c r="AX217" s="112"/>
    </row>
    <row r="218" spans="1:50">
      <c r="A218" s="10"/>
      <c r="B218" s="10"/>
      <c r="C218" s="10"/>
      <c r="D218" s="10"/>
      <c r="E218" s="10"/>
      <c r="H218" s="10"/>
      <c r="I218" s="10"/>
      <c r="J218" s="10"/>
      <c r="K218" s="10"/>
      <c r="L218" s="10"/>
      <c r="M218" s="37"/>
      <c r="N218" s="38"/>
      <c r="O218" s="38"/>
      <c r="P218" s="38"/>
      <c r="Q218" s="39"/>
      <c r="W218" s="35"/>
      <c r="X218" s="10"/>
      <c r="Z218" s="112"/>
      <c r="AA218" s="112"/>
      <c r="AB218" s="112"/>
      <c r="AC218" s="112"/>
      <c r="AD218" s="112"/>
      <c r="AE218" s="112"/>
      <c r="AF218" s="112"/>
      <c r="AG218" s="112"/>
      <c r="AH218" s="112"/>
      <c r="AI218" s="112"/>
      <c r="AJ218" s="112"/>
      <c r="AK218" s="112"/>
      <c r="AL218" s="112"/>
      <c r="AM218" s="112"/>
      <c r="AN218" s="112"/>
      <c r="AO218" s="112"/>
      <c r="AP218" s="112"/>
      <c r="AQ218" s="112"/>
      <c r="AR218" s="112"/>
      <c r="AS218" s="112"/>
      <c r="AT218" s="112"/>
      <c r="AU218" s="112"/>
      <c r="AV218" s="112"/>
      <c r="AW218" s="112"/>
      <c r="AX218" s="112"/>
    </row>
    <row r="219" spans="1:50">
      <c r="A219" s="10"/>
      <c r="B219" s="10"/>
      <c r="C219" s="10"/>
      <c r="D219" s="10"/>
      <c r="E219" s="10"/>
      <c r="H219" s="10"/>
      <c r="I219" s="10"/>
      <c r="J219" s="10"/>
      <c r="K219" s="10"/>
      <c r="L219" s="10"/>
      <c r="M219" s="37"/>
      <c r="N219" s="38"/>
      <c r="O219" s="38"/>
      <c r="P219" s="38"/>
      <c r="Q219" s="39"/>
      <c r="W219" s="35"/>
      <c r="X219" s="10"/>
      <c r="Z219" s="112"/>
      <c r="AA219" s="112"/>
      <c r="AB219" s="112"/>
      <c r="AC219" s="112"/>
      <c r="AD219" s="112"/>
      <c r="AE219" s="112"/>
      <c r="AF219" s="112"/>
      <c r="AG219" s="112"/>
      <c r="AH219" s="112"/>
      <c r="AI219" s="112"/>
      <c r="AJ219" s="112"/>
      <c r="AK219" s="112"/>
      <c r="AL219" s="112"/>
      <c r="AM219" s="112"/>
      <c r="AN219" s="112"/>
      <c r="AO219" s="112"/>
      <c r="AP219" s="112"/>
      <c r="AQ219" s="112"/>
      <c r="AR219" s="112"/>
      <c r="AS219" s="112"/>
      <c r="AT219" s="112"/>
      <c r="AU219" s="112"/>
      <c r="AV219" s="112"/>
      <c r="AW219" s="112"/>
      <c r="AX219" s="112"/>
    </row>
    <row r="220" spans="1:50">
      <c r="A220" s="10"/>
      <c r="B220" s="10"/>
      <c r="C220" s="10"/>
      <c r="D220" s="10"/>
      <c r="E220" s="10"/>
      <c r="H220" s="10"/>
      <c r="I220" s="10"/>
      <c r="J220" s="10"/>
      <c r="K220" s="10"/>
      <c r="L220" s="10"/>
      <c r="M220" s="37"/>
      <c r="N220" s="38"/>
      <c r="O220" s="38"/>
      <c r="P220" s="38"/>
      <c r="Q220" s="39"/>
      <c r="W220" s="35"/>
      <c r="X220" s="10"/>
      <c r="Z220" s="112"/>
      <c r="AA220" s="112"/>
      <c r="AB220" s="112"/>
      <c r="AC220" s="112"/>
      <c r="AD220" s="112"/>
      <c r="AE220" s="112"/>
      <c r="AF220" s="112"/>
      <c r="AG220" s="112"/>
      <c r="AH220" s="112"/>
      <c r="AI220" s="112"/>
      <c r="AJ220" s="112"/>
      <c r="AK220" s="112"/>
      <c r="AL220" s="112"/>
      <c r="AM220" s="112"/>
      <c r="AN220" s="112"/>
      <c r="AO220" s="112"/>
      <c r="AP220" s="112"/>
      <c r="AQ220" s="112"/>
      <c r="AR220" s="112"/>
      <c r="AS220" s="112"/>
      <c r="AT220" s="112"/>
      <c r="AU220" s="112"/>
      <c r="AV220" s="112"/>
      <c r="AW220" s="112"/>
      <c r="AX220" s="112"/>
    </row>
    <row r="221" spans="1:50">
      <c r="A221" s="10"/>
      <c r="B221" s="10"/>
      <c r="C221" s="10"/>
      <c r="D221" s="10"/>
      <c r="E221" s="10"/>
      <c r="H221" s="10"/>
      <c r="I221" s="10"/>
      <c r="J221" s="10"/>
      <c r="K221" s="10"/>
      <c r="L221" s="10"/>
      <c r="M221" s="37"/>
      <c r="N221" s="38"/>
      <c r="O221" s="38"/>
      <c r="P221" s="38"/>
      <c r="Q221" s="39"/>
      <c r="W221" s="35"/>
      <c r="X221" s="10"/>
      <c r="Z221" s="112"/>
      <c r="AA221" s="112"/>
      <c r="AB221" s="112"/>
      <c r="AC221" s="112"/>
      <c r="AD221" s="112"/>
      <c r="AE221" s="112"/>
      <c r="AF221" s="112"/>
      <c r="AG221" s="112"/>
      <c r="AH221" s="112"/>
      <c r="AI221" s="112"/>
      <c r="AJ221" s="112"/>
      <c r="AK221" s="112"/>
      <c r="AL221" s="112"/>
      <c r="AM221" s="112"/>
      <c r="AN221" s="112"/>
      <c r="AO221" s="112"/>
      <c r="AP221" s="112"/>
      <c r="AQ221" s="112"/>
      <c r="AR221" s="112"/>
      <c r="AS221" s="112"/>
      <c r="AT221" s="112"/>
      <c r="AU221" s="112"/>
      <c r="AV221" s="112"/>
      <c r="AW221" s="112"/>
      <c r="AX221" s="112"/>
    </row>
    <row r="222" spans="1:50">
      <c r="A222" s="10"/>
      <c r="B222" s="10"/>
      <c r="C222" s="10"/>
      <c r="D222" s="10"/>
      <c r="E222" s="10"/>
      <c r="H222" s="10"/>
      <c r="I222" s="10"/>
      <c r="J222" s="10"/>
      <c r="K222" s="10"/>
      <c r="L222" s="10"/>
      <c r="M222" s="37"/>
      <c r="N222" s="38"/>
      <c r="O222" s="38"/>
      <c r="P222" s="38"/>
      <c r="Q222" s="39"/>
      <c r="W222" s="35"/>
      <c r="X222" s="10"/>
      <c r="Z222" s="112"/>
      <c r="AA222" s="112"/>
      <c r="AB222" s="112"/>
      <c r="AC222" s="112"/>
      <c r="AD222" s="112"/>
      <c r="AE222" s="112"/>
      <c r="AF222" s="112"/>
      <c r="AG222" s="112"/>
      <c r="AH222" s="112"/>
      <c r="AI222" s="112"/>
      <c r="AJ222" s="112"/>
      <c r="AK222" s="112"/>
      <c r="AL222" s="112"/>
      <c r="AM222" s="112"/>
      <c r="AN222" s="112"/>
      <c r="AO222" s="112"/>
      <c r="AP222" s="112"/>
      <c r="AQ222" s="112"/>
      <c r="AR222" s="112"/>
      <c r="AS222" s="112"/>
      <c r="AT222" s="112"/>
      <c r="AU222" s="112"/>
      <c r="AV222" s="112"/>
      <c r="AW222" s="112"/>
      <c r="AX222" s="112"/>
    </row>
    <row r="223" spans="1:50">
      <c r="A223" s="10"/>
      <c r="B223" s="10"/>
      <c r="C223" s="10"/>
      <c r="D223" s="10"/>
      <c r="E223" s="10"/>
      <c r="H223" s="10"/>
      <c r="I223" s="10"/>
      <c r="J223" s="10"/>
      <c r="K223" s="10"/>
      <c r="L223" s="10"/>
      <c r="M223" s="37"/>
      <c r="N223" s="38"/>
      <c r="O223" s="38"/>
      <c r="P223" s="38"/>
      <c r="Q223" s="39"/>
      <c r="W223" s="35"/>
      <c r="X223" s="10"/>
      <c r="Z223" s="112"/>
      <c r="AA223" s="112"/>
      <c r="AB223" s="112"/>
      <c r="AC223" s="112"/>
      <c r="AD223" s="112"/>
      <c r="AE223" s="112"/>
      <c r="AF223" s="112"/>
      <c r="AG223" s="112"/>
      <c r="AH223" s="112"/>
      <c r="AI223" s="112"/>
      <c r="AJ223" s="112"/>
      <c r="AK223" s="112"/>
      <c r="AL223" s="112"/>
      <c r="AM223" s="112"/>
      <c r="AN223" s="112"/>
      <c r="AO223" s="112"/>
      <c r="AP223" s="112"/>
      <c r="AQ223" s="112"/>
      <c r="AR223" s="112"/>
      <c r="AS223" s="112"/>
      <c r="AT223" s="112"/>
      <c r="AU223" s="112"/>
      <c r="AV223" s="112"/>
      <c r="AW223" s="112"/>
      <c r="AX223" s="112"/>
    </row>
    <row r="224" spans="1:50">
      <c r="A224" s="10"/>
      <c r="B224" s="10"/>
      <c r="C224" s="10"/>
      <c r="D224" s="10"/>
      <c r="E224" s="10"/>
      <c r="H224" s="10"/>
      <c r="I224" s="10"/>
      <c r="J224" s="10"/>
      <c r="K224" s="10"/>
      <c r="L224" s="10"/>
      <c r="M224" s="37"/>
      <c r="N224" s="38"/>
      <c r="O224" s="38"/>
      <c r="P224" s="38"/>
      <c r="Q224" s="39"/>
      <c r="W224" s="35"/>
      <c r="X224" s="10"/>
      <c r="Z224" s="112"/>
      <c r="AA224" s="112"/>
      <c r="AB224" s="112"/>
      <c r="AC224" s="112"/>
      <c r="AD224" s="112"/>
      <c r="AE224" s="112"/>
      <c r="AF224" s="112"/>
      <c r="AG224" s="112"/>
      <c r="AH224" s="112"/>
      <c r="AI224" s="112"/>
      <c r="AJ224" s="112"/>
      <c r="AK224" s="112"/>
      <c r="AL224" s="112"/>
      <c r="AM224" s="112"/>
      <c r="AN224" s="112"/>
      <c r="AO224" s="112"/>
      <c r="AP224" s="112"/>
      <c r="AQ224" s="112"/>
      <c r="AR224" s="112"/>
      <c r="AS224" s="112"/>
      <c r="AT224" s="112"/>
      <c r="AU224" s="112"/>
      <c r="AV224" s="112"/>
      <c r="AW224" s="112"/>
      <c r="AX224" s="112"/>
    </row>
    <row r="225" spans="1:50">
      <c r="A225" s="10"/>
      <c r="B225" s="10"/>
      <c r="C225" s="10"/>
      <c r="D225" s="10"/>
      <c r="E225" s="10"/>
      <c r="H225" s="10"/>
      <c r="I225" s="10"/>
      <c r="J225" s="10"/>
      <c r="K225" s="10"/>
      <c r="L225" s="10"/>
      <c r="M225" s="37"/>
      <c r="N225" s="38"/>
      <c r="O225" s="38"/>
      <c r="P225" s="38"/>
      <c r="Q225" s="39"/>
      <c r="W225" s="35"/>
      <c r="X225" s="10"/>
      <c r="Z225" s="112"/>
      <c r="AA225" s="112"/>
      <c r="AB225" s="112"/>
      <c r="AC225" s="112"/>
      <c r="AD225" s="112"/>
      <c r="AE225" s="112"/>
      <c r="AF225" s="112"/>
      <c r="AG225" s="112"/>
      <c r="AH225" s="112"/>
      <c r="AI225" s="112"/>
      <c r="AJ225" s="112"/>
      <c r="AK225" s="112"/>
      <c r="AL225" s="112"/>
      <c r="AM225" s="112"/>
      <c r="AN225" s="112"/>
      <c r="AO225" s="112"/>
      <c r="AP225" s="112"/>
      <c r="AQ225" s="112"/>
      <c r="AR225" s="112"/>
      <c r="AS225" s="112"/>
      <c r="AT225" s="112"/>
      <c r="AU225" s="112"/>
      <c r="AV225" s="112"/>
      <c r="AW225" s="112"/>
      <c r="AX225" s="112"/>
    </row>
    <row r="226" spans="1:50">
      <c r="A226" s="10"/>
      <c r="B226" s="10"/>
      <c r="C226" s="10"/>
      <c r="D226" s="10"/>
      <c r="E226" s="10"/>
      <c r="H226" s="10"/>
      <c r="I226" s="10"/>
      <c r="J226" s="10"/>
      <c r="K226" s="10"/>
      <c r="L226" s="10"/>
      <c r="M226" s="37"/>
      <c r="N226" s="38"/>
      <c r="O226" s="38"/>
      <c r="P226" s="38"/>
      <c r="Q226" s="39"/>
      <c r="W226" s="35"/>
      <c r="X226" s="10"/>
      <c r="Z226" s="112"/>
      <c r="AA226" s="112"/>
      <c r="AB226" s="112"/>
      <c r="AC226" s="112"/>
      <c r="AD226" s="112"/>
      <c r="AE226" s="112"/>
      <c r="AF226" s="112"/>
      <c r="AG226" s="112"/>
      <c r="AH226" s="112"/>
      <c r="AI226" s="112"/>
      <c r="AJ226" s="112"/>
      <c r="AK226" s="112"/>
      <c r="AL226" s="112"/>
      <c r="AM226" s="112"/>
      <c r="AN226" s="112"/>
      <c r="AO226" s="112"/>
      <c r="AP226" s="112"/>
      <c r="AQ226" s="112"/>
      <c r="AR226" s="112"/>
      <c r="AS226" s="112"/>
      <c r="AT226" s="112"/>
      <c r="AU226" s="112"/>
      <c r="AV226" s="112"/>
      <c r="AW226" s="112"/>
      <c r="AX226" s="112"/>
    </row>
    <row r="227" spans="1:50">
      <c r="A227" s="10"/>
      <c r="B227" s="10"/>
      <c r="C227" s="10"/>
      <c r="D227" s="10"/>
      <c r="E227" s="10"/>
      <c r="H227" s="10"/>
      <c r="I227" s="10"/>
      <c r="J227" s="10"/>
      <c r="K227" s="10"/>
      <c r="L227" s="10"/>
      <c r="M227" s="37"/>
      <c r="N227" s="38"/>
      <c r="O227" s="38"/>
      <c r="P227" s="38"/>
      <c r="Q227" s="39"/>
      <c r="W227" s="35"/>
      <c r="X227" s="10"/>
      <c r="Z227" s="112"/>
      <c r="AA227" s="112"/>
      <c r="AB227" s="112"/>
      <c r="AC227" s="112"/>
      <c r="AD227" s="112"/>
      <c r="AE227" s="112"/>
      <c r="AF227" s="112"/>
      <c r="AG227" s="112"/>
      <c r="AH227" s="112"/>
      <c r="AI227" s="112"/>
      <c r="AJ227" s="112"/>
      <c r="AK227" s="112"/>
      <c r="AL227" s="112"/>
      <c r="AM227" s="112"/>
      <c r="AN227" s="112"/>
      <c r="AO227" s="112"/>
      <c r="AP227" s="112"/>
      <c r="AQ227" s="112"/>
      <c r="AR227" s="112"/>
      <c r="AS227" s="112"/>
      <c r="AT227" s="112"/>
      <c r="AU227" s="112"/>
      <c r="AV227" s="112"/>
      <c r="AW227" s="112"/>
      <c r="AX227" s="112"/>
    </row>
    <row r="228" spans="1:50">
      <c r="A228" s="10"/>
      <c r="B228" s="10"/>
      <c r="C228" s="10"/>
      <c r="D228" s="10"/>
      <c r="E228" s="10"/>
      <c r="H228" s="10"/>
      <c r="I228" s="10"/>
      <c r="J228" s="10"/>
      <c r="K228" s="10"/>
      <c r="L228" s="10"/>
      <c r="M228" s="37"/>
      <c r="N228" s="38"/>
      <c r="O228" s="38"/>
      <c r="P228" s="38"/>
      <c r="Q228" s="39"/>
      <c r="W228" s="35"/>
      <c r="X228" s="10"/>
      <c r="Z228" s="112"/>
      <c r="AA228" s="112"/>
      <c r="AB228" s="112"/>
      <c r="AC228" s="112"/>
      <c r="AD228" s="112"/>
      <c r="AE228" s="112"/>
      <c r="AF228" s="112"/>
      <c r="AG228" s="112"/>
      <c r="AH228" s="112"/>
      <c r="AI228" s="112"/>
      <c r="AJ228" s="112"/>
      <c r="AK228" s="112"/>
      <c r="AL228" s="112"/>
      <c r="AM228" s="112"/>
      <c r="AN228" s="112"/>
      <c r="AO228" s="112"/>
      <c r="AP228" s="112"/>
      <c r="AQ228" s="112"/>
      <c r="AR228" s="112"/>
      <c r="AS228" s="112"/>
      <c r="AT228" s="112"/>
      <c r="AU228" s="112"/>
      <c r="AV228" s="112"/>
      <c r="AW228" s="112"/>
      <c r="AX228" s="112"/>
    </row>
    <row r="229" spans="1:50">
      <c r="A229" s="10"/>
      <c r="B229" s="10"/>
      <c r="C229" s="10"/>
      <c r="D229" s="10"/>
      <c r="E229" s="10"/>
      <c r="H229" s="10"/>
      <c r="I229" s="10"/>
      <c r="J229" s="10"/>
      <c r="K229" s="10"/>
      <c r="L229" s="10"/>
      <c r="M229" s="37"/>
      <c r="N229" s="38"/>
      <c r="O229" s="38"/>
      <c r="P229" s="38"/>
      <c r="Q229" s="39"/>
      <c r="W229" s="35"/>
      <c r="X229" s="10"/>
      <c r="Z229" s="112"/>
      <c r="AA229" s="112"/>
      <c r="AB229" s="112"/>
      <c r="AC229" s="112"/>
      <c r="AD229" s="112"/>
      <c r="AE229" s="112"/>
      <c r="AF229" s="112"/>
      <c r="AG229" s="112"/>
      <c r="AH229" s="112"/>
      <c r="AI229" s="112"/>
      <c r="AJ229" s="112"/>
      <c r="AK229" s="112"/>
      <c r="AL229" s="112"/>
      <c r="AM229" s="112"/>
      <c r="AN229" s="112"/>
      <c r="AO229" s="112"/>
      <c r="AP229" s="112"/>
      <c r="AQ229" s="112"/>
      <c r="AR229" s="112"/>
      <c r="AS229" s="112"/>
      <c r="AT229" s="112"/>
      <c r="AU229" s="112"/>
      <c r="AV229" s="112"/>
      <c r="AW229" s="112"/>
      <c r="AX229" s="112"/>
    </row>
    <row r="230" spans="1:50">
      <c r="A230" s="10"/>
      <c r="B230" s="10"/>
      <c r="C230" s="10"/>
      <c r="D230" s="10"/>
      <c r="E230" s="10"/>
      <c r="H230" s="10"/>
      <c r="I230" s="10"/>
      <c r="J230" s="10"/>
      <c r="K230" s="10"/>
      <c r="L230" s="10"/>
      <c r="M230" s="37"/>
      <c r="N230" s="38"/>
      <c r="O230" s="38"/>
      <c r="P230" s="38"/>
      <c r="Q230" s="39"/>
      <c r="W230" s="35"/>
      <c r="X230" s="10"/>
      <c r="Z230" s="112"/>
      <c r="AA230" s="112"/>
      <c r="AB230" s="112"/>
      <c r="AC230" s="112"/>
      <c r="AD230" s="112"/>
      <c r="AE230" s="112"/>
      <c r="AF230" s="112"/>
      <c r="AG230" s="112"/>
      <c r="AH230" s="112"/>
      <c r="AI230" s="112"/>
      <c r="AJ230" s="112"/>
      <c r="AK230" s="112"/>
      <c r="AL230" s="112"/>
      <c r="AM230" s="112"/>
      <c r="AN230" s="112"/>
      <c r="AO230" s="112"/>
      <c r="AP230" s="112"/>
      <c r="AQ230" s="112"/>
      <c r="AR230" s="112"/>
      <c r="AS230" s="112"/>
      <c r="AT230" s="112"/>
      <c r="AU230" s="112"/>
      <c r="AV230" s="112"/>
      <c r="AW230" s="112"/>
      <c r="AX230" s="112"/>
    </row>
    <row r="231" spans="1:50">
      <c r="A231" s="10"/>
      <c r="B231" s="10"/>
      <c r="C231" s="10"/>
      <c r="D231" s="10"/>
      <c r="E231" s="10"/>
      <c r="H231" s="10"/>
      <c r="I231" s="10"/>
      <c r="J231" s="10"/>
      <c r="K231" s="10"/>
      <c r="L231" s="10"/>
      <c r="M231" s="37"/>
      <c r="N231" s="38"/>
      <c r="O231" s="38"/>
      <c r="P231" s="38"/>
      <c r="Q231" s="39"/>
      <c r="W231" s="35"/>
      <c r="X231" s="10"/>
      <c r="Z231" s="112"/>
      <c r="AA231" s="112"/>
      <c r="AB231" s="112"/>
      <c r="AC231" s="112"/>
      <c r="AD231" s="112"/>
      <c r="AE231" s="112"/>
      <c r="AF231" s="112"/>
      <c r="AG231" s="112"/>
      <c r="AH231" s="112"/>
      <c r="AI231" s="112"/>
      <c r="AJ231" s="112"/>
      <c r="AK231" s="112"/>
      <c r="AL231" s="112"/>
      <c r="AM231" s="112"/>
      <c r="AN231" s="112"/>
      <c r="AO231" s="112"/>
      <c r="AP231" s="112"/>
      <c r="AQ231" s="112"/>
      <c r="AR231" s="112"/>
      <c r="AS231" s="112"/>
      <c r="AT231" s="112"/>
      <c r="AU231" s="112"/>
      <c r="AV231" s="112"/>
      <c r="AW231" s="112"/>
      <c r="AX231" s="112"/>
    </row>
    <row r="232" spans="1:50">
      <c r="A232" s="10"/>
      <c r="B232" s="10"/>
      <c r="C232" s="10"/>
      <c r="D232" s="10"/>
      <c r="E232" s="10"/>
      <c r="H232" s="10"/>
      <c r="I232" s="10"/>
      <c r="J232" s="10"/>
      <c r="K232" s="10"/>
      <c r="L232" s="10"/>
      <c r="M232" s="37"/>
      <c r="N232" s="38"/>
      <c r="O232" s="38"/>
      <c r="P232" s="38"/>
      <c r="Q232" s="39"/>
      <c r="W232" s="35"/>
      <c r="X232" s="10"/>
      <c r="Z232" s="112"/>
      <c r="AA232" s="112"/>
      <c r="AB232" s="112"/>
      <c r="AC232" s="112"/>
      <c r="AD232" s="112"/>
      <c r="AE232" s="112"/>
      <c r="AF232" s="112"/>
      <c r="AG232" s="112"/>
      <c r="AH232" s="112"/>
      <c r="AI232" s="112"/>
      <c r="AJ232" s="112"/>
      <c r="AK232" s="112"/>
      <c r="AL232" s="112"/>
      <c r="AM232" s="112"/>
      <c r="AN232" s="112"/>
      <c r="AO232" s="112"/>
      <c r="AP232" s="112"/>
      <c r="AQ232" s="112"/>
      <c r="AR232" s="112"/>
      <c r="AS232" s="112"/>
      <c r="AT232" s="112"/>
      <c r="AU232" s="112"/>
      <c r="AV232" s="112"/>
      <c r="AW232" s="112"/>
      <c r="AX232" s="112"/>
    </row>
    <row r="233" spans="1:50">
      <c r="A233" s="10"/>
      <c r="B233" s="10"/>
      <c r="C233" s="10"/>
      <c r="D233" s="10"/>
      <c r="E233" s="10"/>
      <c r="H233" s="10"/>
      <c r="I233" s="10"/>
      <c r="J233" s="10"/>
      <c r="K233" s="10"/>
      <c r="L233" s="10"/>
      <c r="M233" s="37"/>
      <c r="N233" s="38"/>
      <c r="O233" s="38"/>
      <c r="P233" s="38"/>
      <c r="Q233" s="39"/>
      <c r="W233" s="35"/>
      <c r="X233" s="10"/>
      <c r="Z233" s="112"/>
      <c r="AA233" s="112"/>
      <c r="AB233" s="112"/>
      <c r="AC233" s="112"/>
      <c r="AD233" s="112"/>
      <c r="AE233" s="112"/>
      <c r="AF233" s="112"/>
      <c r="AG233" s="112"/>
      <c r="AH233" s="112"/>
      <c r="AI233" s="112"/>
      <c r="AJ233" s="112"/>
      <c r="AK233" s="112"/>
      <c r="AL233" s="112"/>
      <c r="AM233" s="112"/>
      <c r="AN233" s="112"/>
      <c r="AO233" s="112"/>
      <c r="AP233" s="112"/>
      <c r="AQ233" s="112"/>
      <c r="AR233" s="112"/>
      <c r="AS233" s="112"/>
      <c r="AT233" s="112"/>
      <c r="AU233" s="112"/>
      <c r="AV233" s="112"/>
      <c r="AW233" s="112"/>
      <c r="AX233" s="112"/>
    </row>
    <row r="234" spans="1:50">
      <c r="A234" s="10"/>
      <c r="B234" s="10"/>
      <c r="C234" s="10"/>
      <c r="D234" s="10"/>
      <c r="E234" s="10"/>
      <c r="H234" s="10"/>
      <c r="I234" s="10"/>
      <c r="J234" s="10"/>
      <c r="K234" s="10"/>
      <c r="L234" s="10"/>
      <c r="M234" s="37"/>
      <c r="N234" s="38"/>
      <c r="O234" s="38"/>
      <c r="P234" s="38"/>
      <c r="Q234" s="39"/>
      <c r="W234" s="35"/>
      <c r="X234" s="10"/>
      <c r="Z234" s="112"/>
      <c r="AA234" s="112"/>
      <c r="AB234" s="112"/>
      <c r="AC234" s="112"/>
      <c r="AD234" s="112"/>
      <c r="AE234" s="112"/>
      <c r="AF234" s="112"/>
      <c r="AG234" s="112"/>
      <c r="AH234" s="112"/>
      <c r="AI234" s="112"/>
      <c r="AJ234" s="112"/>
      <c r="AK234" s="112"/>
      <c r="AL234" s="112"/>
      <c r="AM234" s="112"/>
      <c r="AN234" s="112"/>
      <c r="AO234" s="112"/>
      <c r="AP234" s="112"/>
      <c r="AQ234" s="112"/>
      <c r="AR234" s="112"/>
      <c r="AS234" s="112"/>
      <c r="AT234" s="112"/>
      <c r="AU234" s="112"/>
      <c r="AV234" s="112"/>
      <c r="AW234" s="112"/>
      <c r="AX234" s="112"/>
    </row>
    <row r="235" spans="1:50">
      <c r="A235" s="10"/>
      <c r="B235" s="10"/>
      <c r="C235" s="10"/>
      <c r="D235" s="10"/>
      <c r="E235" s="10"/>
      <c r="H235" s="10"/>
      <c r="I235" s="10"/>
      <c r="J235" s="10"/>
      <c r="K235" s="10"/>
      <c r="L235" s="10"/>
      <c r="M235" s="37"/>
      <c r="N235" s="38"/>
      <c r="O235" s="38"/>
      <c r="P235" s="38"/>
      <c r="Q235" s="39"/>
      <c r="W235" s="35"/>
      <c r="X235" s="10"/>
      <c r="Z235" s="112"/>
      <c r="AA235" s="112"/>
      <c r="AB235" s="112"/>
      <c r="AC235" s="112"/>
      <c r="AD235" s="112"/>
      <c r="AE235" s="112"/>
      <c r="AF235" s="112"/>
      <c r="AG235" s="112"/>
      <c r="AH235" s="112"/>
      <c r="AI235" s="112"/>
      <c r="AJ235" s="112"/>
      <c r="AK235" s="112"/>
      <c r="AL235" s="112"/>
      <c r="AM235" s="112"/>
      <c r="AN235" s="112"/>
      <c r="AO235" s="112"/>
      <c r="AP235" s="112"/>
      <c r="AQ235" s="112"/>
      <c r="AR235" s="112"/>
      <c r="AS235" s="112"/>
      <c r="AT235" s="112"/>
      <c r="AU235" s="112"/>
      <c r="AV235" s="112"/>
      <c r="AW235" s="112"/>
      <c r="AX235" s="112"/>
    </row>
    <row r="236" spans="1:50">
      <c r="A236" s="10"/>
      <c r="B236" s="10"/>
      <c r="C236" s="10"/>
      <c r="D236" s="10"/>
      <c r="E236" s="10"/>
      <c r="H236" s="10"/>
      <c r="I236" s="10"/>
      <c r="J236" s="10"/>
      <c r="K236" s="10"/>
      <c r="L236" s="10"/>
      <c r="M236" s="37"/>
      <c r="N236" s="38"/>
      <c r="O236" s="38"/>
      <c r="P236" s="38"/>
      <c r="Q236" s="39"/>
      <c r="W236" s="35"/>
      <c r="X236" s="10"/>
      <c r="Z236" s="112"/>
      <c r="AA236" s="112"/>
      <c r="AB236" s="112"/>
      <c r="AC236" s="112"/>
      <c r="AD236" s="112"/>
      <c r="AE236" s="112"/>
      <c r="AF236" s="112"/>
      <c r="AG236" s="112"/>
      <c r="AH236" s="112"/>
      <c r="AI236" s="112"/>
      <c r="AJ236" s="112"/>
      <c r="AK236" s="112"/>
      <c r="AL236" s="112"/>
      <c r="AM236" s="112"/>
      <c r="AN236" s="112"/>
      <c r="AO236" s="112"/>
      <c r="AP236" s="112"/>
      <c r="AQ236" s="112"/>
      <c r="AR236" s="112"/>
      <c r="AS236" s="112"/>
      <c r="AT236" s="112"/>
      <c r="AU236" s="112"/>
      <c r="AV236" s="112"/>
      <c r="AW236" s="112"/>
      <c r="AX236" s="112"/>
    </row>
    <row r="237" spans="1:50">
      <c r="A237" s="10"/>
      <c r="B237" s="10"/>
      <c r="C237" s="10"/>
      <c r="D237" s="10"/>
      <c r="E237" s="10"/>
      <c r="H237" s="10"/>
      <c r="I237" s="10"/>
      <c r="J237" s="10"/>
      <c r="K237" s="10"/>
      <c r="L237" s="10"/>
      <c r="M237" s="37"/>
      <c r="N237" s="38"/>
      <c r="O237" s="38"/>
      <c r="P237" s="38"/>
      <c r="Q237" s="39"/>
      <c r="W237" s="35"/>
      <c r="X237" s="10"/>
      <c r="Z237" s="112"/>
      <c r="AA237" s="112"/>
      <c r="AB237" s="112"/>
      <c r="AC237" s="112"/>
      <c r="AD237" s="112"/>
      <c r="AE237" s="112"/>
      <c r="AF237" s="112"/>
      <c r="AG237" s="112"/>
      <c r="AH237" s="112"/>
      <c r="AI237" s="112"/>
      <c r="AJ237" s="112"/>
      <c r="AK237" s="112"/>
      <c r="AL237" s="112"/>
      <c r="AM237" s="112"/>
      <c r="AN237" s="112"/>
      <c r="AO237" s="112"/>
      <c r="AP237" s="112"/>
      <c r="AQ237" s="112"/>
      <c r="AR237" s="112"/>
      <c r="AS237" s="112"/>
      <c r="AT237" s="112"/>
      <c r="AU237" s="112"/>
      <c r="AV237" s="112"/>
      <c r="AW237" s="112"/>
      <c r="AX237" s="112"/>
    </row>
    <row r="238" spans="1:50">
      <c r="Z238" s="112"/>
      <c r="AA238" s="112"/>
      <c r="AB238" s="112"/>
      <c r="AC238" s="112"/>
      <c r="AD238" s="112"/>
      <c r="AE238" s="112"/>
      <c r="AF238" s="112"/>
      <c r="AG238" s="112"/>
      <c r="AH238" s="112"/>
      <c r="AI238" s="112"/>
      <c r="AJ238" s="112"/>
      <c r="AK238" s="112"/>
      <c r="AL238" s="112"/>
      <c r="AM238" s="112"/>
      <c r="AN238" s="112"/>
      <c r="AO238" s="112"/>
      <c r="AP238" s="112"/>
      <c r="AQ238" s="112"/>
      <c r="AR238" s="112"/>
      <c r="AS238" s="112"/>
      <c r="AT238" s="112"/>
      <c r="AU238" s="112"/>
      <c r="AV238" s="112"/>
      <c r="AW238" s="112"/>
      <c r="AX238" s="112"/>
    </row>
    <row r="239" spans="1:50">
      <c r="Z239" s="112"/>
      <c r="AA239" s="112"/>
      <c r="AB239" s="112"/>
      <c r="AC239" s="112"/>
      <c r="AD239" s="112"/>
      <c r="AE239" s="112"/>
      <c r="AF239" s="112"/>
      <c r="AG239" s="112"/>
      <c r="AH239" s="112"/>
      <c r="AI239" s="112"/>
      <c r="AJ239" s="112"/>
      <c r="AK239" s="112"/>
      <c r="AL239" s="112"/>
      <c r="AM239" s="112"/>
      <c r="AN239" s="112"/>
      <c r="AO239" s="112"/>
      <c r="AP239" s="112"/>
      <c r="AQ239" s="112"/>
      <c r="AR239" s="112"/>
      <c r="AS239" s="112"/>
      <c r="AT239" s="112"/>
      <c r="AU239" s="112"/>
      <c r="AV239" s="112"/>
      <c r="AW239" s="112"/>
      <c r="AX239" s="112"/>
    </row>
    <row r="240" spans="1:50">
      <c r="Z240" s="112"/>
      <c r="AA240" s="112"/>
      <c r="AB240" s="112"/>
      <c r="AC240" s="112"/>
      <c r="AD240" s="112"/>
      <c r="AE240" s="112"/>
      <c r="AF240" s="112"/>
      <c r="AG240" s="112"/>
      <c r="AH240" s="112"/>
      <c r="AI240" s="112"/>
      <c r="AJ240" s="112"/>
      <c r="AK240" s="112"/>
      <c r="AL240" s="112"/>
      <c r="AM240" s="112"/>
      <c r="AN240" s="112"/>
      <c r="AO240" s="112"/>
      <c r="AP240" s="112"/>
      <c r="AQ240" s="112"/>
      <c r="AR240" s="112"/>
      <c r="AS240" s="112"/>
      <c r="AT240" s="112"/>
      <c r="AU240" s="112"/>
      <c r="AV240" s="112"/>
      <c r="AW240" s="112"/>
      <c r="AX240" s="112"/>
    </row>
    <row r="241" spans="26:50">
      <c r="Z241" s="112"/>
      <c r="AA241" s="112"/>
      <c r="AB241" s="112"/>
      <c r="AC241" s="112"/>
      <c r="AD241" s="112"/>
      <c r="AE241" s="112"/>
      <c r="AF241" s="112"/>
      <c r="AG241" s="112"/>
      <c r="AH241" s="112"/>
      <c r="AI241" s="112"/>
      <c r="AJ241" s="112"/>
      <c r="AK241" s="112"/>
      <c r="AL241" s="112"/>
      <c r="AM241" s="112"/>
      <c r="AN241" s="112"/>
      <c r="AO241" s="112"/>
      <c r="AP241" s="112"/>
      <c r="AQ241" s="112"/>
      <c r="AR241" s="112"/>
      <c r="AS241" s="112"/>
      <c r="AT241" s="112"/>
      <c r="AU241" s="112"/>
      <c r="AV241" s="112"/>
      <c r="AW241" s="112"/>
      <c r="AX241" s="112"/>
    </row>
    <row r="242" spans="26:50">
      <c r="Z242" s="112"/>
      <c r="AA242" s="112"/>
      <c r="AB242" s="112"/>
      <c r="AC242" s="112"/>
      <c r="AD242" s="112"/>
      <c r="AE242" s="112"/>
      <c r="AF242" s="112"/>
      <c r="AG242" s="112"/>
      <c r="AH242" s="112"/>
      <c r="AI242" s="112"/>
      <c r="AJ242" s="112"/>
      <c r="AK242" s="112"/>
      <c r="AL242" s="112"/>
      <c r="AM242" s="112"/>
      <c r="AN242" s="112"/>
      <c r="AO242" s="112"/>
      <c r="AP242" s="112"/>
      <c r="AQ242" s="112"/>
      <c r="AR242" s="112"/>
      <c r="AS242" s="112"/>
      <c r="AT242" s="112"/>
      <c r="AU242" s="112"/>
      <c r="AV242" s="112"/>
      <c r="AW242" s="112"/>
      <c r="AX242" s="112"/>
    </row>
    <row r="243" spans="26:50">
      <c r="Z243" s="112"/>
      <c r="AA243" s="112"/>
      <c r="AB243" s="112"/>
      <c r="AC243" s="112"/>
      <c r="AD243" s="112"/>
      <c r="AE243" s="112"/>
      <c r="AF243" s="112"/>
      <c r="AG243" s="112"/>
      <c r="AH243" s="112"/>
      <c r="AI243" s="112"/>
      <c r="AJ243" s="112"/>
      <c r="AK243" s="112"/>
      <c r="AL243" s="112"/>
      <c r="AM243" s="112"/>
      <c r="AN243" s="112"/>
      <c r="AO243" s="112"/>
      <c r="AP243" s="112"/>
      <c r="AQ243" s="112"/>
      <c r="AR243" s="112"/>
      <c r="AS243" s="112"/>
      <c r="AT243" s="112"/>
      <c r="AU243" s="112"/>
      <c r="AV243" s="112"/>
      <c r="AW243" s="112"/>
      <c r="AX243" s="112"/>
    </row>
    <row r="244" spans="26:50">
      <c r="Z244" s="112"/>
      <c r="AA244" s="112"/>
      <c r="AB244" s="112"/>
      <c r="AC244" s="112"/>
      <c r="AD244" s="112"/>
      <c r="AE244" s="112"/>
      <c r="AF244" s="112"/>
      <c r="AG244" s="112"/>
      <c r="AH244" s="112"/>
      <c r="AI244" s="112"/>
      <c r="AJ244" s="112"/>
      <c r="AK244" s="112"/>
      <c r="AL244" s="112"/>
      <c r="AM244" s="112"/>
      <c r="AN244" s="112"/>
      <c r="AO244" s="112"/>
      <c r="AP244" s="112"/>
      <c r="AQ244" s="112"/>
      <c r="AR244" s="112"/>
      <c r="AS244" s="112"/>
      <c r="AT244" s="112"/>
      <c r="AU244" s="112"/>
      <c r="AV244" s="112"/>
      <c r="AW244" s="112"/>
      <c r="AX244" s="112"/>
    </row>
    <row r="245" spans="26:50">
      <c r="Z245" s="112"/>
      <c r="AA245" s="112"/>
      <c r="AB245" s="112"/>
      <c r="AC245" s="112"/>
      <c r="AD245" s="112"/>
      <c r="AE245" s="112"/>
      <c r="AF245" s="112"/>
      <c r="AG245" s="112"/>
      <c r="AH245" s="112"/>
      <c r="AI245" s="112"/>
      <c r="AJ245" s="112"/>
      <c r="AK245" s="112"/>
      <c r="AL245" s="112"/>
      <c r="AM245" s="112"/>
      <c r="AN245" s="112"/>
      <c r="AO245" s="112"/>
      <c r="AP245" s="112"/>
      <c r="AQ245" s="112"/>
      <c r="AR245" s="112"/>
      <c r="AS245" s="112"/>
      <c r="AT245" s="112"/>
      <c r="AU245" s="112"/>
      <c r="AV245" s="112"/>
      <c r="AW245" s="112"/>
      <c r="AX245" s="112"/>
    </row>
    <row r="246" spans="26:50">
      <c r="Z246" s="112"/>
      <c r="AA246" s="112"/>
      <c r="AB246" s="112"/>
      <c r="AC246" s="112"/>
      <c r="AD246" s="112"/>
      <c r="AE246" s="112"/>
      <c r="AF246" s="112"/>
      <c r="AG246" s="112"/>
      <c r="AH246" s="112"/>
      <c r="AI246" s="112"/>
      <c r="AJ246" s="112"/>
      <c r="AK246" s="112"/>
      <c r="AL246" s="112"/>
      <c r="AM246" s="112"/>
      <c r="AN246" s="112"/>
      <c r="AO246" s="112"/>
      <c r="AP246" s="112"/>
      <c r="AQ246" s="112"/>
      <c r="AR246" s="112"/>
      <c r="AS246" s="112"/>
      <c r="AT246" s="112"/>
      <c r="AU246" s="112"/>
      <c r="AV246" s="112"/>
      <c r="AW246" s="112"/>
      <c r="AX246" s="112"/>
    </row>
    <row r="247" spans="26:50">
      <c r="Z247" s="112"/>
      <c r="AA247" s="112"/>
      <c r="AB247" s="112"/>
      <c r="AC247" s="112"/>
      <c r="AD247" s="112"/>
      <c r="AE247" s="112"/>
      <c r="AF247" s="112"/>
      <c r="AG247" s="112"/>
      <c r="AH247" s="112"/>
      <c r="AI247" s="112"/>
      <c r="AJ247" s="112"/>
      <c r="AK247" s="112"/>
      <c r="AL247" s="112"/>
      <c r="AM247" s="112"/>
      <c r="AN247" s="112"/>
      <c r="AO247" s="112"/>
      <c r="AP247" s="112"/>
      <c r="AQ247" s="112"/>
      <c r="AR247" s="112"/>
      <c r="AS247" s="112"/>
      <c r="AT247" s="112"/>
      <c r="AU247" s="112"/>
      <c r="AV247" s="112"/>
      <c r="AW247" s="112"/>
      <c r="AX247" s="112"/>
    </row>
    <row r="248" spans="26:50">
      <c r="Z248" s="112"/>
      <c r="AA248" s="112"/>
      <c r="AB248" s="112"/>
      <c r="AC248" s="112"/>
      <c r="AD248" s="112"/>
      <c r="AE248" s="112"/>
      <c r="AF248" s="112"/>
      <c r="AG248" s="112"/>
      <c r="AH248" s="112"/>
      <c r="AI248" s="112"/>
      <c r="AJ248" s="112"/>
      <c r="AK248" s="112"/>
      <c r="AL248" s="112"/>
      <c r="AM248" s="112"/>
      <c r="AN248" s="112"/>
      <c r="AO248" s="112"/>
      <c r="AP248" s="112"/>
      <c r="AQ248" s="112"/>
      <c r="AR248" s="112"/>
      <c r="AS248" s="112"/>
      <c r="AT248" s="112"/>
      <c r="AU248" s="112"/>
      <c r="AV248" s="112"/>
      <c r="AW248" s="112"/>
      <c r="AX248" s="112"/>
    </row>
    <row r="249" spans="26:50">
      <c r="Z249" s="112"/>
      <c r="AA249" s="112"/>
      <c r="AB249" s="112"/>
      <c r="AC249" s="112"/>
      <c r="AD249" s="112"/>
      <c r="AE249" s="112"/>
      <c r="AF249" s="112"/>
      <c r="AG249" s="112"/>
      <c r="AH249" s="112"/>
      <c r="AI249" s="112"/>
      <c r="AJ249" s="112"/>
      <c r="AK249" s="112"/>
      <c r="AL249" s="112"/>
      <c r="AM249" s="112"/>
      <c r="AN249" s="112"/>
      <c r="AO249" s="112"/>
      <c r="AP249" s="112"/>
      <c r="AQ249" s="112"/>
      <c r="AR249" s="112"/>
      <c r="AS249" s="112"/>
      <c r="AT249" s="112"/>
      <c r="AU249" s="112"/>
      <c r="AV249" s="112"/>
      <c r="AW249" s="112"/>
      <c r="AX249" s="112"/>
    </row>
    <row r="250" spans="26:50">
      <c r="Z250" s="112"/>
      <c r="AA250" s="112"/>
      <c r="AB250" s="112"/>
      <c r="AC250" s="112"/>
      <c r="AD250" s="112"/>
      <c r="AE250" s="112"/>
      <c r="AF250" s="112"/>
      <c r="AG250" s="112"/>
      <c r="AH250" s="112"/>
      <c r="AI250" s="112"/>
      <c r="AJ250" s="112"/>
      <c r="AK250" s="112"/>
      <c r="AL250" s="112"/>
      <c r="AM250" s="112"/>
      <c r="AN250" s="112"/>
      <c r="AO250" s="112"/>
      <c r="AP250" s="112"/>
      <c r="AQ250" s="112"/>
      <c r="AR250" s="112"/>
      <c r="AS250" s="112"/>
      <c r="AT250" s="112"/>
      <c r="AU250" s="112"/>
      <c r="AV250" s="112"/>
      <c r="AW250" s="112"/>
      <c r="AX250" s="112"/>
    </row>
    <row r="251" spans="26:50">
      <c r="Z251" s="112"/>
      <c r="AA251" s="112"/>
      <c r="AB251" s="112"/>
      <c r="AC251" s="112"/>
      <c r="AD251" s="112"/>
      <c r="AE251" s="112"/>
      <c r="AF251" s="112"/>
      <c r="AG251" s="112"/>
      <c r="AH251" s="112"/>
      <c r="AI251" s="112"/>
      <c r="AJ251" s="112"/>
      <c r="AK251" s="112"/>
      <c r="AL251" s="112"/>
      <c r="AM251" s="112"/>
      <c r="AN251" s="112"/>
      <c r="AO251" s="112"/>
      <c r="AP251" s="112"/>
      <c r="AQ251" s="112"/>
      <c r="AR251" s="112"/>
      <c r="AS251" s="112"/>
      <c r="AT251" s="112"/>
      <c r="AU251" s="112"/>
      <c r="AV251" s="112"/>
      <c r="AW251" s="112"/>
      <c r="AX251" s="112"/>
    </row>
    <row r="252" spans="26:50">
      <c r="Z252" s="112"/>
      <c r="AA252" s="112"/>
      <c r="AB252" s="112"/>
      <c r="AC252" s="112"/>
      <c r="AD252" s="112"/>
      <c r="AE252" s="112"/>
      <c r="AF252" s="112"/>
      <c r="AG252" s="112"/>
      <c r="AH252" s="112"/>
      <c r="AI252" s="112"/>
      <c r="AJ252" s="112"/>
      <c r="AK252" s="112"/>
      <c r="AL252" s="112"/>
      <c r="AM252" s="112"/>
      <c r="AN252" s="112"/>
      <c r="AO252" s="112"/>
      <c r="AP252" s="112"/>
      <c r="AQ252" s="112"/>
      <c r="AR252" s="112"/>
      <c r="AS252" s="112"/>
      <c r="AT252" s="112"/>
      <c r="AU252" s="112"/>
      <c r="AV252" s="112"/>
      <c r="AW252" s="112"/>
      <c r="AX252" s="112"/>
    </row>
    <row r="253" spans="26:50">
      <c r="Z253" s="112"/>
      <c r="AA253" s="112"/>
      <c r="AB253" s="112"/>
      <c r="AC253" s="112"/>
      <c r="AD253" s="112"/>
      <c r="AE253" s="112"/>
      <c r="AF253" s="112"/>
      <c r="AG253" s="112"/>
      <c r="AH253" s="112"/>
      <c r="AI253" s="112"/>
      <c r="AJ253" s="112"/>
      <c r="AK253" s="112"/>
      <c r="AL253" s="112"/>
      <c r="AM253" s="112"/>
      <c r="AN253" s="112"/>
      <c r="AO253" s="112"/>
      <c r="AP253" s="112"/>
      <c r="AQ253" s="112"/>
      <c r="AR253" s="112"/>
      <c r="AS253" s="112"/>
      <c r="AT253" s="112"/>
      <c r="AU253" s="112"/>
      <c r="AV253" s="112"/>
      <c r="AW253" s="112"/>
      <c r="AX253" s="112"/>
    </row>
    <row r="254" spans="26:50">
      <c r="Z254" s="112"/>
      <c r="AA254" s="112"/>
      <c r="AB254" s="112"/>
      <c r="AC254" s="112"/>
      <c r="AD254" s="112"/>
      <c r="AE254" s="112"/>
      <c r="AF254" s="112"/>
      <c r="AG254" s="112"/>
      <c r="AH254" s="112"/>
      <c r="AI254" s="112"/>
      <c r="AJ254" s="112"/>
      <c r="AK254" s="112"/>
      <c r="AL254" s="112"/>
      <c r="AM254" s="112"/>
      <c r="AN254" s="112"/>
      <c r="AO254" s="112"/>
      <c r="AP254" s="112"/>
      <c r="AQ254" s="112"/>
      <c r="AR254" s="112"/>
      <c r="AS254" s="112"/>
      <c r="AT254" s="112"/>
      <c r="AU254" s="112"/>
      <c r="AV254" s="112"/>
      <c r="AW254" s="112"/>
      <c r="AX254" s="112"/>
    </row>
    <row r="255" spans="26:50">
      <c r="Z255" s="112"/>
      <c r="AA255" s="112"/>
      <c r="AB255" s="112"/>
      <c r="AC255" s="112"/>
      <c r="AD255" s="112"/>
      <c r="AE255" s="112"/>
      <c r="AF255" s="112"/>
      <c r="AG255" s="112"/>
      <c r="AH255" s="112"/>
      <c r="AI255" s="112"/>
      <c r="AJ255" s="112"/>
      <c r="AK255" s="112"/>
      <c r="AL255" s="112"/>
      <c r="AM255" s="112"/>
      <c r="AN255" s="112"/>
      <c r="AO255" s="112"/>
      <c r="AP255" s="112"/>
      <c r="AQ255" s="112"/>
      <c r="AR255" s="112"/>
      <c r="AS255" s="112"/>
      <c r="AT255" s="112"/>
      <c r="AU255" s="112"/>
      <c r="AV255" s="112"/>
      <c r="AW255" s="112"/>
      <c r="AX255" s="112"/>
    </row>
    <row r="256" spans="26:50">
      <c r="Z256" s="112"/>
      <c r="AA256" s="112"/>
      <c r="AB256" s="112"/>
      <c r="AC256" s="112"/>
      <c r="AD256" s="112"/>
      <c r="AE256" s="112"/>
      <c r="AF256" s="112"/>
      <c r="AG256" s="112"/>
      <c r="AH256" s="112"/>
      <c r="AI256" s="112"/>
      <c r="AJ256" s="112"/>
      <c r="AK256" s="112"/>
      <c r="AL256" s="112"/>
      <c r="AM256" s="112"/>
      <c r="AN256" s="112"/>
      <c r="AO256" s="112"/>
      <c r="AP256" s="112"/>
      <c r="AQ256" s="112"/>
      <c r="AR256" s="112"/>
      <c r="AS256" s="112"/>
      <c r="AT256" s="112"/>
      <c r="AU256" s="112"/>
      <c r="AV256" s="112"/>
      <c r="AW256" s="112"/>
      <c r="AX256" s="112"/>
    </row>
    <row r="257" spans="26:50">
      <c r="Z257" s="112"/>
      <c r="AA257" s="112"/>
      <c r="AB257" s="112"/>
      <c r="AC257" s="112"/>
      <c r="AD257" s="112"/>
      <c r="AE257" s="112"/>
      <c r="AF257" s="112"/>
      <c r="AG257" s="112"/>
      <c r="AH257" s="112"/>
      <c r="AI257" s="112"/>
      <c r="AJ257" s="112"/>
      <c r="AK257" s="112"/>
      <c r="AL257" s="112"/>
      <c r="AM257" s="112"/>
      <c r="AN257" s="112"/>
      <c r="AO257" s="112"/>
      <c r="AP257" s="112"/>
      <c r="AQ257" s="112"/>
      <c r="AR257" s="112"/>
      <c r="AS257" s="112"/>
      <c r="AT257" s="112"/>
      <c r="AU257" s="112"/>
      <c r="AV257" s="112"/>
      <c r="AW257" s="112"/>
      <c r="AX257" s="112"/>
    </row>
    <row r="258" spans="26:50">
      <c r="Z258" s="112"/>
      <c r="AA258" s="112"/>
      <c r="AB258" s="112"/>
      <c r="AC258" s="112"/>
      <c r="AD258" s="112"/>
      <c r="AE258" s="112"/>
      <c r="AF258" s="112"/>
      <c r="AG258" s="112"/>
      <c r="AH258" s="112"/>
      <c r="AI258" s="112"/>
      <c r="AJ258" s="112"/>
      <c r="AK258" s="112"/>
      <c r="AL258" s="112"/>
      <c r="AM258" s="112"/>
      <c r="AN258" s="112"/>
      <c r="AO258" s="112"/>
      <c r="AP258" s="112"/>
      <c r="AQ258" s="112"/>
      <c r="AR258" s="112"/>
      <c r="AS258" s="112"/>
      <c r="AT258" s="112"/>
      <c r="AU258" s="112"/>
      <c r="AV258" s="112"/>
      <c r="AW258" s="112"/>
      <c r="AX258" s="112"/>
    </row>
    <row r="259" spans="26:50">
      <c r="Z259" s="112"/>
      <c r="AA259" s="112"/>
      <c r="AB259" s="112"/>
      <c r="AC259" s="112"/>
      <c r="AD259" s="112"/>
      <c r="AE259" s="112"/>
      <c r="AF259" s="112"/>
      <c r="AG259" s="112"/>
      <c r="AH259" s="112"/>
      <c r="AI259" s="112"/>
      <c r="AJ259" s="112"/>
      <c r="AK259" s="112"/>
      <c r="AL259" s="112"/>
      <c r="AM259" s="112"/>
      <c r="AN259" s="112"/>
      <c r="AO259" s="112"/>
      <c r="AP259" s="112"/>
      <c r="AQ259" s="112"/>
      <c r="AR259" s="112"/>
      <c r="AS259" s="112"/>
      <c r="AT259" s="112"/>
      <c r="AU259" s="112"/>
      <c r="AV259" s="112"/>
      <c r="AW259" s="112"/>
      <c r="AX259" s="112"/>
    </row>
    <row r="260" spans="26:50">
      <c r="Z260" s="112"/>
      <c r="AA260" s="112"/>
      <c r="AB260" s="112"/>
      <c r="AC260" s="112"/>
      <c r="AD260" s="112"/>
      <c r="AE260" s="112"/>
      <c r="AF260" s="112"/>
      <c r="AG260" s="112"/>
      <c r="AH260" s="112"/>
      <c r="AI260" s="112"/>
      <c r="AJ260" s="112"/>
      <c r="AK260" s="112"/>
      <c r="AL260" s="112"/>
      <c r="AM260" s="112"/>
      <c r="AN260" s="112"/>
      <c r="AO260" s="112"/>
      <c r="AP260" s="112"/>
      <c r="AQ260" s="112"/>
      <c r="AR260" s="112"/>
      <c r="AS260" s="112"/>
      <c r="AT260" s="112"/>
      <c r="AU260" s="112"/>
      <c r="AV260" s="112"/>
      <c r="AW260" s="112"/>
      <c r="AX260" s="112"/>
    </row>
    <row r="261" spans="26:50">
      <c r="Z261" s="112"/>
      <c r="AA261" s="112"/>
      <c r="AB261" s="112"/>
      <c r="AC261" s="112"/>
      <c r="AD261" s="112"/>
      <c r="AE261" s="112"/>
      <c r="AF261" s="112"/>
      <c r="AG261" s="112"/>
      <c r="AH261" s="112"/>
      <c r="AI261" s="112"/>
      <c r="AJ261" s="112"/>
      <c r="AK261" s="112"/>
      <c r="AL261" s="112"/>
      <c r="AM261" s="112"/>
      <c r="AN261" s="112"/>
      <c r="AO261" s="112"/>
      <c r="AP261" s="112"/>
      <c r="AQ261" s="112"/>
      <c r="AR261" s="112"/>
      <c r="AS261" s="112"/>
      <c r="AT261" s="112"/>
      <c r="AU261" s="112"/>
      <c r="AV261" s="112"/>
      <c r="AW261" s="112"/>
      <c r="AX261" s="112"/>
    </row>
    <row r="262" spans="26:50">
      <c r="Z262" s="112"/>
      <c r="AA262" s="112"/>
      <c r="AB262" s="112"/>
      <c r="AC262" s="112"/>
      <c r="AD262" s="112"/>
      <c r="AE262" s="112"/>
      <c r="AF262" s="112"/>
      <c r="AG262" s="112"/>
      <c r="AH262" s="112"/>
      <c r="AI262" s="112"/>
      <c r="AJ262" s="112"/>
      <c r="AK262" s="112"/>
      <c r="AL262" s="112"/>
      <c r="AM262" s="112"/>
      <c r="AN262" s="112"/>
      <c r="AO262" s="112"/>
      <c r="AP262" s="112"/>
      <c r="AQ262" s="112"/>
      <c r="AR262" s="112"/>
      <c r="AS262" s="112"/>
      <c r="AT262" s="112"/>
      <c r="AU262" s="112"/>
      <c r="AV262" s="112"/>
      <c r="AW262" s="112"/>
      <c r="AX262" s="112"/>
    </row>
    <row r="263" spans="26:50">
      <c r="Z263" s="112"/>
      <c r="AA263" s="112"/>
      <c r="AB263" s="112"/>
      <c r="AC263" s="112"/>
      <c r="AD263" s="112"/>
      <c r="AE263" s="112"/>
      <c r="AF263" s="112"/>
      <c r="AG263" s="112"/>
      <c r="AH263" s="112"/>
      <c r="AI263" s="112"/>
      <c r="AJ263" s="112"/>
      <c r="AK263" s="112"/>
      <c r="AL263" s="112"/>
      <c r="AM263" s="112"/>
      <c r="AN263" s="112"/>
      <c r="AO263" s="112"/>
      <c r="AP263" s="112"/>
      <c r="AQ263" s="112"/>
      <c r="AR263" s="112"/>
      <c r="AS263" s="112"/>
      <c r="AT263" s="112"/>
      <c r="AU263" s="112"/>
      <c r="AV263" s="112"/>
      <c r="AW263" s="112"/>
      <c r="AX263" s="112"/>
    </row>
    <row r="264" spans="26:50">
      <c r="Z264" s="112"/>
      <c r="AA264" s="112"/>
      <c r="AB264" s="112"/>
      <c r="AC264" s="112"/>
      <c r="AD264" s="112"/>
      <c r="AE264" s="112"/>
      <c r="AF264" s="112"/>
      <c r="AG264" s="112"/>
      <c r="AH264" s="112"/>
      <c r="AI264" s="112"/>
      <c r="AJ264" s="112"/>
      <c r="AK264" s="112"/>
      <c r="AL264" s="112"/>
      <c r="AM264" s="112"/>
      <c r="AN264" s="112"/>
      <c r="AO264" s="112"/>
      <c r="AP264" s="112"/>
      <c r="AQ264" s="112"/>
      <c r="AR264" s="112"/>
      <c r="AS264" s="112"/>
      <c r="AT264" s="112"/>
      <c r="AU264" s="112"/>
      <c r="AV264" s="112"/>
      <c r="AW264" s="112"/>
      <c r="AX264" s="112"/>
    </row>
    <row r="265" spans="26:50">
      <c r="Z265" s="112"/>
      <c r="AA265" s="112"/>
      <c r="AB265" s="112"/>
      <c r="AC265" s="112"/>
      <c r="AD265" s="112"/>
      <c r="AE265" s="112"/>
      <c r="AF265" s="112"/>
      <c r="AG265" s="112"/>
      <c r="AH265" s="112"/>
      <c r="AI265" s="112"/>
      <c r="AJ265" s="112"/>
      <c r="AK265" s="112"/>
      <c r="AL265" s="112"/>
      <c r="AM265" s="112"/>
      <c r="AN265" s="112"/>
      <c r="AO265" s="112"/>
      <c r="AP265" s="112"/>
      <c r="AQ265" s="112"/>
      <c r="AR265" s="112"/>
      <c r="AS265" s="112"/>
      <c r="AT265" s="112"/>
      <c r="AU265" s="112"/>
      <c r="AV265" s="112"/>
      <c r="AW265" s="112"/>
      <c r="AX265" s="112"/>
    </row>
    <row r="266" spans="26:50">
      <c r="Z266" s="112"/>
      <c r="AA266" s="112"/>
      <c r="AB266" s="112"/>
      <c r="AC266" s="112"/>
      <c r="AD266" s="112"/>
      <c r="AE266" s="112"/>
      <c r="AF266" s="112"/>
      <c r="AG266" s="112"/>
      <c r="AH266" s="112"/>
      <c r="AI266" s="112"/>
      <c r="AJ266" s="112"/>
      <c r="AK266" s="112"/>
      <c r="AL266" s="112"/>
      <c r="AM266" s="112"/>
      <c r="AN266" s="112"/>
      <c r="AO266" s="112"/>
      <c r="AP266" s="112"/>
      <c r="AQ266" s="112"/>
      <c r="AR266" s="112"/>
      <c r="AS266" s="112"/>
      <c r="AT266" s="112"/>
      <c r="AU266" s="112"/>
      <c r="AV266" s="112"/>
      <c r="AW266" s="112"/>
      <c r="AX266" s="112"/>
    </row>
    <row r="267" spans="26:50">
      <c r="Z267" s="112"/>
      <c r="AA267" s="112"/>
      <c r="AB267" s="112"/>
      <c r="AC267" s="112"/>
      <c r="AD267" s="112"/>
      <c r="AE267" s="112"/>
      <c r="AF267" s="112"/>
      <c r="AG267" s="112"/>
      <c r="AH267" s="112"/>
      <c r="AI267" s="112"/>
      <c r="AJ267" s="112"/>
      <c r="AK267" s="112"/>
      <c r="AL267" s="112"/>
      <c r="AM267" s="112"/>
      <c r="AN267" s="112"/>
      <c r="AO267" s="112"/>
      <c r="AP267" s="112"/>
      <c r="AQ267" s="112"/>
      <c r="AR267" s="112"/>
      <c r="AS267" s="112"/>
      <c r="AT267" s="112"/>
      <c r="AU267" s="112"/>
      <c r="AV267" s="112"/>
      <c r="AW267" s="112"/>
      <c r="AX267" s="112"/>
    </row>
    <row r="268" spans="26:50">
      <c r="Z268" s="112"/>
      <c r="AA268" s="112"/>
      <c r="AB268" s="112"/>
      <c r="AC268" s="112"/>
      <c r="AD268" s="112"/>
      <c r="AE268" s="112"/>
      <c r="AF268" s="112"/>
      <c r="AG268" s="112"/>
      <c r="AH268" s="112"/>
      <c r="AI268" s="112"/>
      <c r="AJ268" s="112"/>
      <c r="AK268" s="112"/>
      <c r="AL268" s="112"/>
      <c r="AM268" s="112"/>
      <c r="AN268" s="112"/>
      <c r="AO268" s="112"/>
      <c r="AP268" s="112"/>
      <c r="AQ268" s="112"/>
      <c r="AR268" s="112"/>
      <c r="AS268" s="112"/>
      <c r="AT268" s="112"/>
      <c r="AU268" s="112"/>
      <c r="AV268" s="112"/>
      <c r="AW268" s="112"/>
      <c r="AX268" s="112"/>
    </row>
    <row r="269" spans="26:50">
      <c r="Z269" s="112"/>
      <c r="AA269" s="112"/>
      <c r="AB269" s="112"/>
      <c r="AC269" s="112"/>
      <c r="AD269" s="112"/>
      <c r="AE269" s="112"/>
      <c r="AF269" s="112"/>
      <c r="AG269" s="112"/>
      <c r="AH269" s="112"/>
      <c r="AI269" s="112"/>
      <c r="AJ269" s="112"/>
      <c r="AK269" s="112"/>
      <c r="AL269" s="112"/>
      <c r="AM269" s="112"/>
      <c r="AN269" s="112"/>
      <c r="AO269" s="112"/>
      <c r="AP269" s="112"/>
      <c r="AQ269" s="112"/>
      <c r="AR269" s="112"/>
      <c r="AS269" s="112"/>
      <c r="AT269" s="112"/>
      <c r="AU269" s="112"/>
      <c r="AV269" s="112"/>
      <c r="AW269" s="112"/>
      <c r="AX269" s="112"/>
    </row>
    <row r="270" spans="26:50">
      <c r="Z270" s="112"/>
      <c r="AA270" s="112"/>
      <c r="AB270" s="112"/>
      <c r="AC270" s="112"/>
      <c r="AD270" s="112"/>
      <c r="AE270" s="112"/>
      <c r="AF270" s="112"/>
      <c r="AG270" s="112"/>
      <c r="AH270" s="112"/>
      <c r="AI270" s="112"/>
      <c r="AJ270" s="112"/>
      <c r="AK270" s="112"/>
      <c r="AL270" s="112"/>
      <c r="AM270" s="112"/>
      <c r="AN270" s="112"/>
      <c r="AO270" s="112"/>
      <c r="AP270" s="112"/>
      <c r="AQ270" s="112"/>
      <c r="AR270" s="112"/>
      <c r="AS270" s="112"/>
      <c r="AT270" s="112"/>
      <c r="AU270" s="112"/>
      <c r="AV270" s="112"/>
      <c r="AW270" s="112"/>
      <c r="AX270" s="112"/>
    </row>
    <row r="271" spans="26:50">
      <c r="Z271" s="112"/>
      <c r="AA271" s="112"/>
      <c r="AB271" s="112"/>
      <c r="AC271" s="112"/>
      <c r="AD271" s="112"/>
      <c r="AE271" s="112"/>
      <c r="AF271" s="112"/>
      <c r="AG271" s="112"/>
      <c r="AH271" s="112"/>
      <c r="AI271" s="112"/>
      <c r="AJ271" s="112"/>
      <c r="AK271" s="112"/>
      <c r="AL271" s="112"/>
      <c r="AM271" s="112"/>
      <c r="AN271" s="112"/>
      <c r="AO271" s="112"/>
      <c r="AP271" s="112"/>
      <c r="AQ271" s="112"/>
      <c r="AR271" s="112"/>
      <c r="AS271" s="112"/>
      <c r="AT271" s="112"/>
      <c r="AU271" s="112"/>
      <c r="AV271" s="112"/>
      <c r="AW271" s="112"/>
      <c r="AX271" s="112"/>
    </row>
    <row r="272" spans="26:50">
      <c r="Z272" s="112"/>
      <c r="AA272" s="112"/>
      <c r="AB272" s="112"/>
      <c r="AC272" s="112"/>
      <c r="AD272" s="112"/>
      <c r="AE272" s="112"/>
      <c r="AF272" s="112"/>
      <c r="AG272" s="112"/>
      <c r="AH272" s="112"/>
      <c r="AI272" s="112"/>
      <c r="AJ272" s="112"/>
      <c r="AK272" s="112"/>
      <c r="AL272" s="112"/>
      <c r="AM272" s="112"/>
      <c r="AN272" s="112"/>
      <c r="AO272" s="112"/>
      <c r="AP272" s="112"/>
      <c r="AQ272" s="112"/>
      <c r="AR272" s="112"/>
      <c r="AS272" s="112"/>
      <c r="AT272" s="112"/>
      <c r="AU272" s="112"/>
      <c r="AV272" s="112"/>
      <c r="AW272" s="112"/>
      <c r="AX272" s="112"/>
    </row>
    <row r="273" spans="26:50">
      <c r="Z273" s="112"/>
      <c r="AA273" s="112"/>
      <c r="AB273" s="112"/>
      <c r="AC273" s="112"/>
      <c r="AD273" s="112"/>
      <c r="AE273" s="112"/>
      <c r="AF273" s="112"/>
      <c r="AG273" s="112"/>
      <c r="AH273" s="112"/>
      <c r="AI273" s="112"/>
      <c r="AJ273" s="112"/>
      <c r="AK273" s="112"/>
      <c r="AL273" s="112"/>
      <c r="AM273" s="112"/>
      <c r="AN273" s="112"/>
      <c r="AO273" s="112"/>
      <c r="AP273" s="112"/>
      <c r="AQ273" s="112"/>
      <c r="AR273" s="112"/>
      <c r="AS273" s="112"/>
      <c r="AT273" s="112"/>
      <c r="AU273" s="112"/>
      <c r="AV273" s="112"/>
      <c r="AW273" s="112"/>
      <c r="AX273" s="112"/>
    </row>
    <row r="274" spans="26:50">
      <c r="Z274" s="112"/>
      <c r="AA274" s="112"/>
      <c r="AB274" s="112"/>
      <c r="AC274" s="112"/>
      <c r="AD274" s="112"/>
      <c r="AE274" s="112"/>
      <c r="AF274" s="112"/>
      <c r="AG274" s="112"/>
      <c r="AH274" s="112"/>
      <c r="AI274" s="112"/>
      <c r="AJ274" s="112"/>
      <c r="AK274" s="112"/>
      <c r="AL274" s="112"/>
      <c r="AM274" s="112"/>
      <c r="AN274" s="112"/>
      <c r="AO274" s="112"/>
      <c r="AP274" s="112"/>
      <c r="AQ274" s="112"/>
      <c r="AR274" s="112"/>
      <c r="AS274" s="112"/>
      <c r="AT274" s="112"/>
      <c r="AU274" s="112"/>
      <c r="AV274" s="112"/>
      <c r="AW274" s="112"/>
      <c r="AX274" s="112"/>
    </row>
    <row r="275" spans="26:50">
      <c r="Z275" s="112"/>
      <c r="AA275" s="112"/>
      <c r="AB275" s="112"/>
      <c r="AC275" s="112"/>
      <c r="AD275" s="112"/>
      <c r="AE275" s="112"/>
      <c r="AF275" s="112"/>
      <c r="AG275" s="112"/>
      <c r="AH275" s="112"/>
      <c r="AI275" s="112"/>
      <c r="AJ275" s="112"/>
      <c r="AK275" s="112"/>
      <c r="AL275" s="112"/>
      <c r="AM275" s="112"/>
      <c r="AN275" s="112"/>
      <c r="AO275" s="112"/>
      <c r="AP275" s="112"/>
      <c r="AQ275" s="112"/>
      <c r="AR275" s="112"/>
      <c r="AS275" s="112"/>
      <c r="AT275" s="112"/>
      <c r="AU275" s="112"/>
      <c r="AV275" s="112"/>
      <c r="AW275" s="112"/>
      <c r="AX275" s="112"/>
    </row>
    <row r="276" spans="26:50">
      <c r="Z276" s="112"/>
      <c r="AA276" s="112"/>
      <c r="AB276" s="112"/>
      <c r="AC276" s="112"/>
      <c r="AD276" s="112"/>
      <c r="AE276" s="112"/>
      <c r="AF276" s="112"/>
      <c r="AG276" s="112"/>
      <c r="AH276" s="112"/>
      <c r="AI276" s="112"/>
      <c r="AJ276" s="112"/>
      <c r="AK276" s="112"/>
      <c r="AL276" s="112"/>
      <c r="AM276" s="112"/>
      <c r="AN276" s="112"/>
      <c r="AO276" s="112"/>
      <c r="AP276" s="112"/>
      <c r="AQ276" s="112"/>
      <c r="AR276" s="112"/>
      <c r="AS276" s="112"/>
      <c r="AT276" s="112"/>
      <c r="AU276" s="112"/>
      <c r="AV276" s="112"/>
      <c r="AW276" s="112"/>
      <c r="AX276" s="112"/>
    </row>
    <row r="277" spans="26:50">
      <c r="Z277" s="112"/>
      <c r="AA277" s="112"/>
      <c r="AB277" s="112"/>
      <c r="AC277" s="112"/>
      <c r="AD277" s="112"/>
      <c r="AE277" s="112"/>
      <c r="AF277" s="112"/>
      <c r="AG277" s="112"/>
      <c r="AH277" s="112"/>
      <c r="AI277" s="112"/>
      <c r="AJ277" s="112"/>
      <c r="AK277" s="112"/>
      <c r="AL277" s="112"/>
      <c r="AM277" s="112"/>
      <c r="AN277" s="112"/>
      <c r="AO277" s="112"/>
      <c r="AP277" s="112"/>
      <c r="AQ277" s="112"/>
      <c r="AR277" s="112"/>
      <c r="AS277" s="112"/>
      <c r="AT277" s="112"/>
      <c r="AU277" s="112"/>
      <c r="AV277" s="112"/>
      <c r="AW277" s="112"/>
      <c r="AX277" s="112"/>
    </row>
    <row r="278" spans="26:50">
      <c r="Z278" s="112"/>
      <c r="AA278" s="112"/>
      <c r="AB278" s="112"/>
      <c r="AC278" s="112"/>
      <c r="AD278" s="112"/>
      <c r="AE278" s="112"/>
      <c r="AF278" s="112"/>
      <c r="AG278" s="112"/>
      <c r="AH278" s="112"/>
      <c r="AI278" s="112"/>
      <c r="AJ278" s="112"/>
      <c r="AK278" s="112"/>
      <c r="AL278" s="112"/>
      <c r="AM278" s="112"/>
      <c r="AN278" s="112"/>
      <c r="AO278" s="112"/>
      <c r="AP278" s="112"/>
      <c r="AQ278" s="112"/>
      <c r="AR278" s="112"/>
      <c r="AS278" s="112"/>
      <c r="AT278" s="112"/>
      <c r="AU278" s="112"/>
      <c r="AV278" s="112"/>
      <c r="AW278" s="112"/>
      <c r="AX278" s="112"/>
    </row>
    <row r="279" spans="26:50">
      <c r="Z279" s="112"/>
      <c r="AA279" s="112"/>
      <c r="AB279" s="112"/>
      <c r="AC279" s="112"/>
      <c r="AD279" s="112"/>
      <c r="AE279" s="112"/>
      <c r="AF279" s="112"/>
      <c r="AG279" s="112"/>
      <c r="AH279" s="112"/>
      <c r="AI279" s="112"/>
      <c r="AJ279" s="112"/>
      <c r="AK279" s="112"/>
      <c r="AL279" s="112"/>
      <c r="AM279" s="112"/>
      <c r="AN279" s="112"/>
      <c r="AO279" s="112"/>
      <c r="AP279" s="112"/>
      <c r="AQ279" s="112"/>
      <c r="AR279" s="112"/>
      <c r="AS279" s="112"/>
      <c r="AT279" s="112"/>
      <c r="AU279" s="112"/>
      <c r="AV279" s="112"/>
      <c r="AW279" s="112"/>
      <c r="AX279" s="112"/>
    </row>
    <row r="280" spans="26:50">
      <c r="Z280" s="112"/>
      <c r="AA280" s="112"/>
      <c r="AB280" s="112"/>
      <c r="AC280" s="112"/>
      <c r="AD280" s="112"/>
      <c r="AE280" s="112"/>
      <c r="AF280" s="112"/>
      <c r="AG280" s="112"/>
      <c r="AH280" s="112"/>
      <c r="AI280" s="112"/>
      <c r="AJ280" s="112"/>
      <c r="AK280" s="112"/>
      <c r="AL280" s="112"/>
      <c r="AM280" s="112"/>
      <c r="AN280" s="112"/>
      <c r="AO280" s="112"/>
      <c r="AP280" s="112"/>
      <c r="AQ280" s="112"/>
      <c r="AR280" s="112"/>
      <c r="AS280" s="112"/>
      <c r="AT280" s="112"/>
      <c r="AU280" s="112"/>
      <c r="AV280" s="112"/>
      <c r="AW280" s="112"/>
      <c r="AX280" s="112"/>
    </row>
    <row r="281" spans="26:50">
      <c r="Z281" s="112"/>
      <c r="AA281" s="112"/>
      <c r="AB281" s="112"/>
      <c r="AC281" s="112"/>
      <c r="AD281" s="112"/>
      <c r="AE281" s="112"/>
      <c r="AF281" s="112"/>
      <c r="AG281" s="112"/>
      <c r="AH281" s="112"/>
      <c r="AI281" s="112"/>
      <c r="AJ281" s="112"/>
      <c r="AK281" s="112"/>
      <c r="AL281" s="112"/>
      <c r="AM281" s="112"/>
      <c r="AN281" s="112"/>
      <c r="AO281" s="112"/>
      <c r="AP281" s="112"/>
      <c r="AQ281" s="112"/>
      <c r="AR281" s="112"/>
      <c r="AS281" s="112"/>
      <c r="AT281" s="112"/>
      <c r="AU281" s="112"/>
      <c r="AV281" s="112"/>
      <c r="AW281" s="112"/>
      <c r="AX281" s="112"/>
    </row>
    <row r="282" spans="26:50">
      <c r="Z282" s="112"/>
      <c r="AA282" s="112"/>
      <c r="AB282" s="112"/>
      <c r="AC282" s="112"/>
      <c r="AD282" s="112"/>
      <c r="AE282" s="112"/>
      <c r="AF282" s="112"/>
      <c r="AG282" s="112"/>
      <c r="AH282" s="112"/>
      <c r="AI282" s="112"/>
      <c r="AJ282" s="112"/>
      <c r="AK282" s="112"/>
      <c r="AL282" s="112"/>
      <c r="AM282" s="112"/>
      <c r="AN282" s="112"/>
      <c r="AO282" s="112"/>
      <c r="AP282" s="112"/>
      <c r="AQ282" s="112"/>
      <c r="AR282" s="112"/>
      <c r="AS282" s="112"/>
      <c r="AT282" s="112"/>
      <c r="AU282" s="112"/>
      <c r="AV282" s="112"/>
      <c r="AW282" s="112"/>
      <c r="AX282" s="112"/>
    </row>
    <row r="283" spans="26:50">
      <c r="Z283" s="112"/>
      <c r="AA283" s="112"/>
      <c r="AB283" s="112"/>
      <c r="AC283" s="112"/>
      <c r="AD283" s="112"/>
      <c r="AE283" s="112"/>
      <c r="AF283" s="112"/>
      <c r="AG283" s="112"/>
      <c r="AH283" s="112"/>
      <c r="AI283" s="112"/>
      <c r="AJ283" s="112"/>
      <c r="AK283" s="112"/>
      <c r="AL283" s="112"/>
      <c r="AM283" s="112"/>
      <c r="AN283" s="112"/>
      <c r="AO283" s="112"/>
      <c r="AP283" s="112"/>
      <c r="AQ283" s="112"/>
      <c r="AR283" s="112"/>
      <c r="AS283" s="112"/>
      <c r="AT283" s="112"/>
      <c r="AU283" s="112"/>
      <c r="AV283" s="112"/>
      <c r="AW283" s="112"/>
      <c r="AX283" s="112"/>
    </row>
    <row r="284" spans="26:50">
      <c r="Z284" s="112"/>
      <c r="AA284" s="112"/>
      <c r="AB284" s="112"/>
      <c r="AC284" s="112"/>
      <c r="AD284" s="112"/>
      <c r="AE284" s="112"/>
      <c r="AF284" s="112"/>
      <c r="AG284" s="112"/>
      <c r="AH284" s="112"/>
      <c r="AI284" s="112"/>
      <c r="AJ284" s="112"/>
      <c r="AK284" s="112"/>
      <c r="AL284" s="112"/>
      <c r="AM284" s="112"/>
      <c r="AN284" s="112"/>
      <c r="AO284" s="112"/>
      <c r="AP284" s="112"/>
      <c r="AQ284" s="112"/>
      <c r="AR284" s="112"/>
      <c r="AS284" s="112"/>
      <c r="AT284" s="112"/>
      <c r="AU284" s="112"/>
      <c r="AV284" s="112"/>
      <c r="AW284" s="112"/>
      <c r="AX284" s="112"/>
    </row>
    <row r="285" spans="26:50">
      <c r="Z285" s="112"/>
      <c r="AA285" s="112"/>
      <c r="AB285" s="112"/>
      <c r="AC285" s="112"/>
      <c r="AD285" s="112"/>
      <c r="AE285" s="112"/>
      <c r="AF285" s="112"/>
      <c r="AG285" s="112"/>
      <c r="AH285" s="112"/>
      <c r="AI285" s="112"/>
      <c r="AJ285" s="112"/>
      <c r="AK285" s="112"/>
      <c r="AL285" s="112"/>
      <c r="AM285" s="112"/>
      <c r="AN285" s="112"/>
      <c r="AO285" s="112"/>
      <c r="AP285" s="112"/>
      <c r="AQ285" s="112"/>
      <c r="AR285" s="112"/>
      <c r="AS285" s="112"/>
      <c r="AT285" s="112"/>
      <c r="AU285" s="112"/>
      <c r="AV285" s="112"/>
      <c r="AW285" s="112"/>
      <c r="AX285" s="112"/>
    </row>
    <row r="286" spans="26:50">
      <c r="Z286" s="112"/>
      <c r="AA286" s="112"/>
      <c r="AB286" s="112"/>
      <c r="AC286" s="112"/>
      <c r="AD286" s="112"/>
      <c r="AE286" s="112"/>
      <c r="AF286" s="112"/>
      <c r="AG286" s="112"/>
      <c r="AH286" s="112"/>
      <c r="AI286" s="112"/>
      <c r="AJ286" s="112"/>
      <c r="AK286" s="112"/>
      <c r="AL286" s="112"/>
      <c r="AM286" s="112"/>
      <c r="AN286" s="112"/>
      <c r="AO286" s="112"/>
      <c r="AP286" s="112"/>
      <c r="AQ286" s="112"/>
      <c r="AR286" s="112"/>
      <c r="AS286" s="112"/>
      <c r="AT286" s="112"/>
      <c r="AU286" s="112"/>
      <c r="AV286" s="112"/>
      <c r="AW286" s="112"/>
      <c r="AX286" s="112"/>
    </row>
    <row r="287" spans="26:50">
      <c r="Z287" s="112"/>
      <c r="AA287" s="112"/>
      <c r="AB287" s="112"/>
      <c r="AC287" s="112"/>
      <c r="AD287" s="112"/>
      <c r="AE287" s="112"/>
      <c r="AF287" s="112"/>
      <c r="AG287" s="112"/>
      <c r="AH287" s="112"/>
      <c r="AI287" s="112"/>
      <c r="AJ287" s="112"/>
      <c r="AK287" s="112"/>
      <c r="AL287" s="112"/>
      <c r="AM287" s="112"/>
      <c r="AN287" s="112"/>
      <c r="AO287" s="112"/>
      <c r="AP287" s="112"/>
      <c r="AQ287" s="112"/>
      <c r="AR287" s="112"/>
      <c r="AS287" s="112"/>
      <c r="AT287" s="112"/>
      <c r="AU287" s="112"/>
      <c r="AV287" s="112"/>
      <c r="AW287" s="112"/>
      <c r="AX287" s="112"/>
    </row>
    <row r="288" spans="26:50">
      <c r="Z288" s="112"/>
      <c r="AA288" s="112"/>
      <c r="AB288" s="112"/>
      <c r="AC288" s="112"/>
      <c r="AD288" s="112"/>
      <c r="AE288" s="112"/>
      <c r="AF288" s="112"/>
      <c r="AG288" s="112"/>
      <c r="AH288" s="112"/>
      <c r="AI288" s="112"/>
      <c r="AJ288" s="112"/>
      <c r="AK288" s="112"/>
      <c r="AL288" s="112"/>
      <c r="AM288" s="112"/>
      <c r="AN288" s="112"/>
      <c r="AO288" s="112"/>
      <c r="AP288" s="112"/>
      <c r="AQ288" s="112"/>
      <c r="AR288" s="112"/>
      <c r="AS288" s="112"/>
      <c r="AT288" s="112"/>
      <c r="AU288" s="112"/>
      <c r="AV288" s="112"/>
      <c r="AW288" s="112"/>
      <c r="AX288" s="112"/>
    </row>
    <row r="289" spans="26:50">
      <c r="Z289" s="112"/>
      <c r="AA289" s="112"/>
      <c r="AB289" s="112"/>
      <c r="AC289" s="112"/>
      <c r="AD289" s="112"/>
      <c r="AE289" s="112"/>
      <c r="AF289" s="112"/>
      <c r="AG289" s="112"/>
      <c r="AH289" s="112"/>
      <c r="AI289" s="112"/>
      <c r="AJ289" s="112"/>
      <c r="AK289" s="112"/>
      <c r="AL289" s="112"/>
      <c r="AM289" s="112"/>
      <c r="AN289" s="112"/>
      <c r="AO289" s="112"/>
      <c r="AP289" s="112"/>
      <c r="AQ289" s="112"/>
      <c r="AR289" s="112"/>
      <c r="AS289" s="112"/>
      <c r="AT289" s="112"/>
      <c r="AU289" s="112"/>
      <c r="AV289" s="112"/>
      <c r="AW289" s="112"/>
      <c r="AX289" s="112"/>
    </row>
    <row r="290" spans="26:50">
      <c r="Z290" s="112"/>
      <c r="AA290" s="112"/>
      <c r="AB290" s="112"/>
      <c r="AC290" s="112"/>
      <c r="AD290" s="112"/>
      <c r="AE290" s="112"/>
      <c r="AF290" s="112"/>
      <c r="AG290" s="112"/>
      <c r="AH290" s="112"/>
      <c r="AI290" s="112"/>
      <c r="AJ290" s="112"/>
      <c r="AK290" s="112"/>
      <c r="AL290" s="112"/>
      <c r="AM290" s="112"/>
      <c r="AN290" s="112"/>
      <c r="AO290" s="112"/>
      <c r="AP290" s="112"/>
      <c r="AQ290" s="112"/>
      <c r="AR290" s="112"/>
      <c r="AS290" s="112"/>
      <c r="AT290" s="112"/>
      <c r="AU290" s="112"/>
      <c r="AV290" s="112"/>
      <c r="AW290" s="112"/>
      <c r="AX290" s="112"/>
    </row>
    <row r="291" spans="26:50">
      <c r="Z291" s="112"/>
      <c r="AA291" s="112"/>
      <c r="AB291" s="112"/>
      <c r="AC291" s="112"/>
      <c r="AD291" s="112"/>
      <c r="AE291" s="112"/>
      <c r="AF291" s="112"/>
      <c r="AG291" s="112"/>
      <c r="AH291" s="112"/>
      <c r="AI291" s="112"/>
      <c r="AJ291" s="112"/>
      <c r="AK291" s="112"/>
      <c r="AL291" s="112"/>
      <c r="AM291" s="112"/>
      <c r="AN291" s="112"/>
      <c r="AO291" s="112"/>
      <c r="AP291" s="112"/>
      <c r="AQ291" s="112"/>
      <c r="AR291" s="112"/>
      <c r="AS291" s="112"/>
      <c r="AT291" s="112"/>
      <c r="AU291" s="112"/>
      <c r="AV291" s="112"/>
      <c r="AW291" s="112"/>
      <c r="AX291" s="112"/>
    </row>
    <row r="292" spans="26:50">
      <c r="Z292" s="112"/>
      <c r="AA292" s="112"/>
      <c r="AB292" s="112"/>
      <c r="AC292" s="112"/>
      <c r="AD292" s="112"/>
      <c r="AE292" s="112"/>
      <c r="AF292" s="112"/>
      <c r="AG292" s="112"/>
      <c r="AH292" s="112"/>
      <c r="AI292" s="112"/>
      <c r="AJ292" s="112"/>
      <c r="AK292" s="112"/>
      <c r="AL292" s="112"/>
      <c r="AM292" s="112"/>
      <c r="AN292" s="112"/>
      <c r="AO292" s="112"/>
      <c r="AP292" s="112"/>
      <c r="AQ292" s="112"/>
      <c r="AR292" s="112"/>
      <c r="AS292" s="112"/>
      <c r="AT292" s="112"/>
      <c r="AU292" s="112"/>
      <c r="AV292" s="112"/>
      <c r="AW292" s="112"/>
      <c r="AX292" s="112"/>
    </row>
    <row r="293" spans="26:50">
      <c r="Z293" s="112"/>
      <c r="AA293" s="112"/>
      <c r="AB293" s="112"/>
      <c r="AC293" s="112"/>
      <c r="AD293" s="112"/>
      <c r="AE293" s="112"/>
      <c r="AF293" s="112"/>
      <c r="AG293" s="112"/>
      <c r="AH293" s="112"/>
      <c r="AI293" s="112"/>
      <c r="AJ293" s="112"/>
      <c r="AK293" s="112"/>
      <c r="AL293" s="112"/>
      <c r="AM293" s="112"/>
      <c r="AN293" s="112"/>
      <c r="AO293" s="112"/>
      <c r="AP293" s="112"/>
      <c r="AQ293" s="112"/>
      <c r="AR293" s="112"/>
      <c r="AS293" s="112"/>
      <c r="AT293" s="112"/>
      <c r="AU293" s="112"/>
      <c r="AV293" s="112"/>
      <c r="AW293" s="112"/>
      <c r="AX293" s="112"/>
    </row>
    <row r="294" spans="26:50">
      <c r="Z294" s="112"/>
      <c r="AA294" s="112"/>
      <c r="AB294" s="112"/>
      <c r="AC294" s="112"/>
      <c r="AD294" s="112"/>
      <c r="AE294" s="112"/>
      <c r="AF294" s="112"/>
      <c r="AG294" s="112"/>
      <c r="AH294" s="112"/>
      <c r="AI294" s="112"/>
      <c r="AJ294" s="112"/>
      <c r="AK294" s="112"/>
      <c r="AL294" s="112"/>
      <c r="AM294" s="112"/>
      <c r="AN294" s="112"/>
      <c r="AO294" s="112"/>
      <c r="AP294" s="112"/>
      <c r="AQ294" s="112"/>
      <c r="AR294" s="112"/>
      <c r="AS294" s="112"/>
      <c r="AT294" s="112"/>
      <c r="AU294" s="112"/>
      <c r="AV294" s="112"/>
      <c r="AW294" s="112"/>
      <c r="AX294" s="112"/>
    </row>
    <row r="295" spans="26:50">
      <c r="Z295" s="112"/>
      <c r="AA295" s="112"/>
      <c r="AB295" s="112"/>
      <c r="AC295" s="112"/>
      <c r="AD295" s="112"/>
      <c r="AE295" s="112"/>
      <c r="AF295" s="112"/>
      <c r="AG295" s="112"/>
      <c r="AH295" s="112"/>
      <c r="AI295" s="112"/>
      <c r="AJ295" s="112"/>
      <c r="AK295" s="112"/>
      <c r="AL295" s="112"/>
      <c r="AM295" s="112"/>
      <c r="AN295" s="112"/>
      <c r="AO295" s="112"/>
      <c r="AP295" s="112"/>
      <c r="AQ295" s="112"/>
      <c r="AR295" s="112"/>
      <c r="AS295" s="112"/>
      <c r="AT295" s="112"/>
      <c r="AU295" s="112"/>
      <c r="AV295" s="112"/>
      <c r="AW295" s="112"/>
      <c r="AX295" s="112"/>
    </row>
    <row r="296" spans="26:50">
      <c r="Z296" s="112"/>
      <c r="AA296" s="112"/>
      <c r="AB296" s="112"/>
      <c r="AC296" s="112"/>
      <c r="AD296" s="112"/>
      <c r="AE296" s="112"/>
      <c r="AF296" s="112"/>
      <c r="AG296" s="112"/>
      <c r="AH296" s="112"/>
      <c r="AI296" s="112"/>
      <c r="AJ296" s="112"/>
      <c r="AK296" s="112"/>
      <c r="AL296" s="112"/>
      <c r="AM296" s="112"/>
      <c r="AN296" s="112"/>
      <c r="AO296" s="112"/>
      <c r="AP296" s="112"/>
      <c r="AQ296" s="112"/>
      <c r="AR296" s="112"/>
      <c r="AS296" s="112"/>
      <c r="AT296" s="112"/>
      <c r="AU296" s="112"/>
      <c r="AV296" s="112"/>
      <c r="AW296" s="112"/>
      <c r="AX296" s="112"/>
    </row>
    <row r="297" spans="26:50">
      <c r="Z297" s="112"/>
      <c r="AA297" s="112"/>
      <c r="AB297" s="112"/>
      <c r="AC297" s="112"/>
      <c r="AD297" s="112"/>
      <c r="AE297" s="112"/>
      <c r="AF297" s="112"/>
      <c r="AG297" s="112"/>
      <c r="AH297" s="112"/>
      <c r="AI297" s="112"/>
      <c r="AJ297" s="112"/>
      <c r="AK297" s="112"/>
      <c r="AL297" s="112"/>
      <c r="AM297" s="112"/>
      <c r="AN297" s="112"/>
      <c r="AO297" s="112"/>
      <c r="AP297" s="112"/>
      <c r="AQ297" s="112"/>
      <c r="AR297" s="112"/>
      <c r="AS297" s="112"/>
      <c r="AT297" s="112"/>
      <c r="AU297" s="112"/>
      <c r="AV297" s="112"/>
      <c r="AW297" s="112"/>
      <c r="AX297" s="112"/>
    </row>
    <row r="298" spans="26:50">
      <c r="Z298" s="112"/>
      <c r="AA298" s="112"/>
      <c r="AB298" s="112"/>
      <c r="AC298" s="112"/>
      <c r="AD298" s="112"/>
      <c r="AE298" s="112"/>
      <c r="AF298" s="112"/>
      <c r="AG298" s="112"/>
      <c r="AH298" s="112"/>
      <c r="AI298" s="112"/>
      <c r="AJ298" s="112"/>
      <c r="AK298" s="112"/>
      <c r="AL298" s="112"/>
      <c r="AM298" s="112"/>
      <c r="AN298" s="112"/>
      <c r="AO298" s="112"/>
      <c r="AP298" s="112"/>
      <c r="AQ298" s="112"/>
      <c r="AR298" s="112"/>
      <c r="AS298" s="112"/>
      <c r="AT298" s="112"/>
      <c r="AU298" s="112"/>
      <c r="AV298" s="112"/>
      <c r="AW298" s="112"/>
      <c r="AX298" s="112"/>
    </row>
    <row r="299" spans="26:50">
      <c r="Z299" s="112"/>
      <c r="AA299" s="112"/>
      <c r="AB299" s="112"/>
      <c r="AC299" s="112"/>
      <c r="AD299" s="112"/>
      <c r="AE299" s="112"/>
      <c r="AF299" s="112"/>
      <c r="AG299" s="112"/>
      <c r="AH299" s="112"/>
      <c r="AI299" s="112"/>
      <c r="AJ299" s="112"/>
      <c r="AK299" s="112"/>
      <c r="AL299" s="112"/>
      <c r="AM299" s="112"/>
      <c r="AN299" s="112"/>
      <c r="AO299" s="112"/>
      <c r="AP299" s="112"/>
      <c r="AQ299" s="112"/>
      <c r="AR299" s="112"/>
      <c r="AS299" s="112"/>
      <c r="AT299" s="112"/>
      <c r="AU299" s="112"/>
      <c r="AV299" s="112"/>
      <c r="AW299" s="112"/>
      <c r="AX299" s="112"/>
    </row>
    <row r="300" spans="26:50">
      <c r="Z300" s="112"/>
      <c r="AA300" s="112"/>
      <c r="AB300" s="112"/>
      <c r="AC300" s="112"/>
      <c r="AD300" s="112"/>
      <c r="AE300" s="112"/>
      <c r="AF300" s="112"/>
      <c r="AG300" s="112"/>
      <c r="AH300" s="112"/>
      <c r="AI300" s="112"/>
      <c r="AJ300" s="112"/>
      <c r="AK300" s="112"/>
      <c r="AL300" s="112"/>
      <c r="AM300" s="112"/>
      <c r="AN300" s="112"/>
      <c r="AO300" s="112"/>
      <c r="AP300" s="112"/>
      <c r="AQ300" s="112"/>
      <c r="AR300" s="112"/>
      <c r="AS300" s="112"/>
      <c r="AT300" s="112"/>
      <c r="AU300" s="112"/>
      <c r="AV300" s="112"/>
      <c r="AW300" s="112"/>
      <c r="AX300" s="112"/>
    </row>
    <row r="301" spans="26:50">
      <c r="Z301" s="112"/>
      <c r="AA301" s="112"/>
      <c r="AB301" s="112"/>
      <c r="AC301" s="112"/>
      <c r="AD301" s="112"/>
      <c r="AE301" s="112"/>
      <c r="AF301" s="112"/>
      <c r="AG301" s="112"/>
      <c r="AH301" s="112"/>
      <c r="AI301" s="112"/>
      <c r="AJ301" s="112"/>
      <c r="AK301" s="112"/>
      <c r="AL301" s="112"/>
      <c r="AM301" s="112"/>
      <c r="AN301" s="112"/>
      <c r="AO301" s="112"/>
      <c r="AP301" s="112"/>
      <c r="AQ301" s="112"/>
      <c r="AR301" s="112"/>
      <c r="AS301" s="112"/>
      <c r="AT301" s="112"/>
      <c r="AU301" s="112"/>
      <c r="AV301" s="112"/>
      <c r="AW301" s="112"/>
      <c r="AX301" s="112"/>
    </row>
    <row r="302" spans="26:50">
      <c r="Z302" s="112"/>
      <c r="AA302" s="112"/>
      <c r="AB302" s="112"/>
      <c r="AC302" s="112"/>
      <c r="AD302" s="112"/>
      <c r="AE302" s="112"/>
      <c r="AF302" s="112"/>
      <c r="AG302" s="112"/>
      <c r="AH302" s="112"/>
      <c r="AI302" s="112"/>
      <c r="AJ302" s="112"/>
      <c r="AK302" s="112"/>
      <c r="AL302" s="112"/>
      <c r="AM302" s="112"/>
      <c r="AN302" s="112"/>
      <c r="AO302" s="112"/>
      <c r="AP302" s="112"/>
      <c r="AQ302" s="112"/>
      <c r="AR302" s="112"/>
      <c r="AS302" s="112"/>
      <c r="AT302" s="112"/>
      <c r="AU302" s="112"/>
      <c r="AV302" s="112"/>
      <c r="AW302" s="112"/>
      <c r="AX302" s="112"/>
    </row>
    <row r="303" spans="26:50">
      <c r="Z303" s="112"/>
      <c r="AA303" s="112"/>
      <c r="AB303" s="112"/>
      <c r="AC303" s="112"/>
      <c r="AD303" s="112"/>
      <c r="AE303" s="112"/>
      <c r="AF303" s="112"/>
      <c r="AG303" s="112"/>
      <c r="AH303" s="112"/>
      <c r="AI303" s="112"/>
      <c r="AJ303" s="112"/>
      <c r="AK303" s="112"/>
      <c r="AL303" s="112"/>
      <c r="AM303" s="112"/>
      <c r="AN303" s="112"/>
      <c r="AO303" s="112"/>
      <c r="AP303" s="112"/>
      <c r="AQ303" s="112"/>
      <c r="AR303" s="112"/>
      <c r="AS303" s="112"/>
      <c r="AT303" s="112"/>
      <c r="AU303" s="112"/>
      <c r="AV303" s="112"/>
      <c r="AW303" s="112"/>
      <c r="AX303" s="112"/>
    </row>
    <row r="304" spans="26:50">
      <c r="Z304" s="112"/>
      <c r="AA304" s="112"/>
      <c r="AB304" s="112"/>
      <c r="AC304" s="112"/>
      <c r="AD304" s="112"/>
      <c r="AE304" s="112"/>
      <c r="AF304" s="112"/>
      <c r="AG304" s="112"/>
      <c r="AH304" s="112"/>
      <c r="AI304" s="112"/>
      <c r="AJ304" s="112"/>
      <c r="AK304" s="112"/>
      <c r="AL304" s="112"/>
      <c r="AM304" s="112"/>
      <c r="AN304" s="112"/>
      <c r="AO304" s="112"/>
      <c r="AP304" s="112"/>
      <c r="AQ304" s="112"/>
      <c r="AR304" s="112"/>
      <c r="AS304" s="112"/>
      <c r="AT304" s="112"/>
      <c r="AU304" s="112"/>
      <c r="AV304" s="112"/>
      <c r="AW304" s="112"/>
      <c r="AX304" s="112"/>
    </row>
    <row r="305" spans="26:50">
      <c r="Z305" s="112"/>
      <c r="AA305" s="112"/>
      <c r="AB305" s="112"/>
      <c r="AC305" s="112"/>
      <c r="AD305" s="112"/>
      <c r="AE305" s="112"/>
      <c r="AF305" s="112"/>
      <c r="AG305" s="112"/>
      <c r="AH305" s="112"/>
      <c r="AI305" s="112"/>
      <c r="AJ305" s="112"/>
      <c r="AK305" s="112"/>
      <c r="AL305" s="112"/>
      <c r="AM305" s="112"/>
      <c r="AN305" s="112"/>
      <c r="AO305" s="112"/>
      <c r="AP305" s="112"/>
      <c r="AQ305" s="112"/>
      <c r="AR305" s="112"/>
      <c r="AS305" s="112"/>
      <c r="AT305" s="112"/>
      <c r="AU305" s="112"/>
      <c r="AV305" s="112"/>
      <c r="AW305" s="112"/>
      <c r="AX305" s="112"/>
    </row>
    <row r="306" spans="26:50">
      <c r="Z306" s="112"/>
      <c r="AA306" s="112"/>
      <c r="AB306" s="112"/>
      <c r="AC306" s="112"/>
      <c r="AD306" s="112"/>
      <c r="AE306" s="112"/>
      <c r="AF306" s="112"/>
      <c r="AG306" s="112"/>
      <c r="AH306" s="112"/>
      <c r="AI306" s="112"/>
      <c r="AJ306" s="112"/>
      <c r="AK306" s="112"/>
      <c r="AL306" s="112"/>
      <c r="AM306" s="112"/>
      <c r="AN306" s="112"/>
      <c r="AO306" s="112"/>
      <c r="AP306" s="112"/>
      <c r="AQ306" s="112"/>
      <c r="AR306" s="112"/>
      <c r="AS306" s="112"/>
      <c r="AT306" s="112"/>
      <c r="AU306" s="112"/>
      <c r="AV306" s="112"/>
      <c r="AW306" s="112"/>
      <c r="AX306" s="112"/>
    </row>
    <row r="307" spans="26:50">
      <c r="Z307" s="112"/>
      <c r="AA307" s="112"/>
      <c r="AB307" s="112"/>
      <c r="AC307" s="112"/>
      <c r="AD307" s="112"/>
      <c r="AE307" s="112"/>
      <c r="AF307" s="112"/>
      <c r="AG307" s="112"/>
      <c r="AH307" s="112"/>
      <c r="AI307" s="112"/>
      <c r="AJ307" s="112"/>
      <c r="AK307" s="112"/>
      <c r="AL307" s="112"/>
      <c r="AM307" s="112"/>
      <c r="AN307" s="112"/>
      <c r="AO307" s="112"/>
      <c r="AP307" s="112"/>
      <c r="AQ307" s="112"/>
      <c r="AR307" s="112"/>
      <c r="AS307" s="112"/>
      <c r="AT307" s="112"/>
      <c r="AU307" s="112"/>
      <c r="AV307" s="112"/>
      <c r="AW307" s="112"/>
      <c r="AX307" s="112"/>
    </row>
    <row r="308" spans="26:50">
      <c r="Z308" s="112"/>
      <c r="AA308" s="112"/>
      <c r="AB308" s="112"/>
      <c r="AC308" s="112"/>
      <c r="AD308" s="112"/>
      <c r="AE308" s="112"/>
      <c r="AF308" s="112"/>
      <c r="AG308" s="112"/>
      <c r="AH308" s="112"/>
      <c r="AI308" s="112"/>
      <c r="AJ308" s="112"/>
      <c r="AK308" s="112"/>
      <c r="AL308" s="112"/>
      <c r="AM308" s="112"/>
      <c r="AN308" s="112"/>
      <c r="AO308" s="112"/>
      <c r="AP308" s="112"/>
      <c r="AQ308" s="112"/>
      <c r="AR308" s="112"/>
      <c r="AS308" s="112"/>
      <c r="AT308" s="112"/>
      <c r="AU308" s="112"/>
      <c r="AV308" s="112"/>
      <c r="AW308" s="112"/>
      <c r="AX308" s="112"/>
    </row>
    <row r="309" spans="26:50">
      <c r="Z309" s="112"/>
      <c r="AA309" s="112"/>
      <c r="AB309" s="112"/>
      <c r="AC309" s="112"/>
      <c r="AD309" s="112"/>
      <c r="AE309" s="112"/>
      <c r="AF309" s="112"/>
      <c r="AG309" s="112"/>
      <c r="AH309" s="112"/>
      <c r="AI309" s="112"/>
      <c r="AJ309" s="112"/>
      <c r="AK309" s="112"/>
      <c r="AL309" s="112"/>
      <c r="AM309" s="112"/>
      <c r="AN309" s="112"/>
      <c r="AO309" s="112"/>
      <c r="AP309" s="112"/>
      <c r="AQ309" s="112"/>
      <c r="AR309" s="112"/>
      <c r="AS309" s="112"/>
      <c r="AT309" s="112"/>
      <c r="AU309" s="112"/>
      <c r="AV309" s="112"/>
      <c r="AW309" s="112"/>
      <c r="AX309" s="112"/>
    </row>
    <row r="310" spans="26:50">
      <c r="Z310" s="112"/>
      <c r="AA310" s="112"/>
      <c r="AB310" s="112"/>
      <c r="AC310" s="112"/>
      <c r="AD310" s="112"/>
      <c r="AE310" s="112"/>
      <c r="AF310" s="112"/>
      <c r="AG310" s="112"/>
      <c r="AH310" s="112"/>
      <c r="AI310" s="112"/>
      <c r="AJ310" s="112"/>
      <c r="AK310" s="112"/>
      <c r="AL310" s="112"/>
      <c r="AM310" s="112"/>
      <c r="AN310" s="112"/>
      <c r="AO310" s="112"/>
      <c r="AP310" s="112"/>
      <c r="AQ310" s="112"/>
      <c r="AR310" s="112"/>
      <c r="AS310" s="112"/>
      <c r="AT310" s="112"/>
      <c r="AU310" s="112"/>
      <c r="AV310" s="112"/>
      <c r="AW310" s="112"/>
      <c r="AX310" s="112"/>
    </row>
  </sheetData>
  <autoFilter ref="C12:Y117" xr:uid="{00000000-0009-0000-0000-000000000000}"/>
  <mergeCells count="9">
    <mergeCell ref="D116:J116"/>
    <mergeCell ref="D3:U3"/>
    <mergeCell ref="F10:F11"/>
    <mergeCell ref="H10:K11"/>
    <mergeCell ref="U10:U11"/>
    <mergeCell ref="Q10:Q11"/>
    <mergeCell ref="D10:D11"/>
    <mergeCell ref="E10:E11"/>
    <mergeCell ref="G10:G11"/>
  </mergeCells>
  <phoneticPr fontId="12" type="noConversion"/>
  <pageMargins left="0.78740157480314965" right="1.1811023622047245" top="0.78740157480314965" bottom="0.78740157480314965" header="0.31496062992125984" footer="0.31496062992125984"/>
  <pageSetup paperSize="8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MEDIÇÃO</vt:lpstr>
      <vt:lpstr>MEDIÇÃO!Area_de_impressao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Thaian da Silva Gonçalves</dc:creator>
  <cp:lastModifiedBy>Cecília Nissida</cp:lastModifiedBy>
  <cp:lastPrinted>2024-11-07T18:54:27Z</cp:lastPrinted>
  <dcterms:created xsi:type="dcterms:W3CDTF">2022-11-29T14:52:29Z</dcterms:created>
  <dcterms:modified xsi:type="dcterms:W3CDTF">2024-11-07T18:54:33Z</dcterms:modified>
</cp:coreProperties>
</file>